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ias.dagach\Downloads\"/>
    </mc:Choice>
  </mc:AlternateContent>
  <bookViews>
    <workbookView xWindow="0" yWindow="0" windowWidth="15345" windowHeight="4635" tabRatio="706"/>
  </bookViews>
  <sheets>
    <sheet name="INDICE" sheetId="10" r:id="rId1"/>
    <sheet name="Evo_superf_nac_y_Exportación" sheetId="9" r:id="rId2"/>
    <sheet name="Superf por región" sheetId="8" r:id="rId3"/>
    <sheet name="supf especies_exp" sheetId="4" r:id="rId4"/>
    <sheet name="esp. certificación por region" sheetId="21" r:id="rId5"/>
    <sheet name="Evo_superficie_Exp_Esp" sheetId="11" r:id="rId6"/>
    <sheet name="Esp OVM Certificadas" sheetId="22" r:id="rId7"/>
    <sheet name="Superf_Sistema_Certi_Exp" sheetId="14" r:id="rId8"/>
    <sheet name="Exportación por Categoría" sheetId="7" r:id="rId9"/>
    <sheet name="Evo_superficie_Nac_Esp" sheetId="12" r:id="rId10"/>
    <sheet name="supf especies Nacional" sheetId="5" r:id="rId11"/>
    <sheet name="superf nacionales por region" sheetId="23" r:id="rId12"/>
    <sheet name="Variedades de Papa" sheetId="6" r:id="rId13"/>
    <sheet name="Variedades de Trigo Harinero" sheetId="15" r:id="rId14"/>
    <sheet name="Variedades de Avena" sheetId="18" r:id="rId15"/>
  </sheets>
  <externalReferences>
    <externalReference r:id="rId16"/>
  </externalReferences>
  <definedNames>
    <definedName name="_xlnm._FilterDatabase" localSheetId="12" hidden="1">'Variedades de Papa'!$B$3:$C$26</definedName>
  </definedNames>
  <calcPr calcId="152511"/>
</workbook>
</file>

<file path=xl/calcChain.xml><?xml version="1.0" encoding="utf-8"?>
<calcChain xmlns="http://schemas.openxmlformats.org/spreadsheetml/2006/main">
  <c r="C46" i="6" l="1"/>
  <c r="E16" i="7"/>
  <c r="D16" i="7"/>
  <c r="C16" i="7"/>
  <c r="E8" i="7"/>
  <c r="D8" i="7"/>
  <c r="C8" i="7"/>
  <c r="E4" i="8" l="1"/>
  <c r="E5" i="8"/>
  <c r="C33" i="15"/>
  <c r="E15" i="23"/>
  <c r="F15" i="23"/>
  <c r="G15" i="23"/>
  <c r="H15" i="23"/>
  <c r="I15" i="23"/>
  <c r="J15" i="23"/>
  <c r="K15" i="23"/>
  <c r="D15" i="23"/>
  <c r="O19" i="12"/>
  <c r="E6" i="22"/>
  <c r="E7" i="22"/>
  <c r="E5" i="22"/>
  <c r="O40" i="11"/>
  <c r="N40" i="11"/>
  <c r="C14" i="5" l="1"/>
  <c r="L7" i="23"/>
  <c r="L8" i="23"/>
  <c r="L9" i="23"/>
  <c r="L10" i="23"/>
  <c r="L11" i="23"/>
  <c r="L12" i="23"/>
  <c r="L13" i="23"/>
  <c r="L14" i="23"/>
  <c r="L15" i="23"/>
  <c r="N19" i="12"/>
  <c r="D19" i="12"/>
  <c r="E19" i="12"/>
  <c r="F19" i="12"/>
  <c r="G19" i="12"/>
  <c r="H19" i="12"/>
  <c r="I19" i="12"/>
  <c r="J19" i="12"/>
  <c r="K19" i="12"/>
  <c r="L19" i="12"/>
  <c r="M19" i="12"/>
  <c r="C19" i="12"/>
  <c r="F16" i="14"/>
  <c r="D8" i="22"/>
  <c r="E8" i="22"/>
  <c r="C8" i="22"/>
  <c r="D15" i="8"/>
  <c r="C15" i="8"/>
  <c r="E6" i="8"/>
  <c r="E7" i="8"/>
  <c r="E8" i="8"/>
  <c r="E9" i="8"/>
  <c r="E10" i="8"/>
  <c r="E11" i="8"/>
  <c r="E12" i="8"/>
  <c r="E13" i="8"/>
  <c r="E14" i="8"/>
  <c r="E15" i="8" l="1"/>
  <c r="K6" i="21" l="1"/>
  <c r="K7" i="21"/>
  <c r="K8" i="21"/>
  <c r="K9" i="21"/>
  <c r="K10" i="21"/>
  <c r="K11" i="21"/>
  <c r="K12" i="21"/>
  <c r="K13" i="21"/>
  <c r="K14" i="21"/>
  <c r="K5" i="21"/>
  <c r="D15" i="21"/>
  <c r="E15" i="21"/>
  <c r="F15" i="21"/>
  <c r="G15" i="21"/>
  <c r="H15" i="21"/>
  <c r="I15" i="21"/>
  <c r="J15" i="21"/>
  <c r="C15" i="21"/>
  <c r="L6" i="23"/>
  <c r="K15" i="21" l="1"/>
  <c r="F6" i="14" l="1"/>
  <c r="F7" i="14"/>
  <c r="F8" i="14"/>
  <c r="F9" i="14"/>
  <c r="F10" i="14"/>
  <c r="F11" i="14"/>
  <c r="F12" i="14"/>
  <c r="F13" i="14"/>
  <c r="F14" i="14"/>
  <c r="F15" i="14"/>
  <c r="F5" i="14"/>
  <c r="C7" i="18"/>
  <c r="M40" i="11"/>
  <c r="L40" i="11"/>
  <c r="K40" i="11"/>
  <c r="J40" i="11"/>
  <c r="I40" i="11"/>
  <c r="H40" i="11"/>
  <c r="G40" i="11"/>
  <c r="F40" i="11"/>
  <c r="E40" i="11"/>
  <c r="D40" i="11"/>
  <c r="C40" i="11"/>
</calcChain>
</file>

<file path=xl/sharedStrings.xml><?xml version="1.0" encoding="utf-8"?>
<sst xmlns="http://schemas.openxmlformats.org/spreadsheetml/2006/main" count="348" uniqueCount="210">
  <si>
    <t>Especie</t>
  </si>
  <si>
    <t>Categoría</t>
  </si>
  <si>
    <t>2019-2020</t>
  </si>
  <si>
    <t>TRÉBOL ROSADO</t>
  </si>
  <si>
    <t>OECD</t>
  </si>
  <si>
    <t>PB</t>
  </si>
  <si>
    <t>TRÉBOL ENCARNADO</t>
  </si>
  <si>
    <t>C1</t>
  </si>
  <si>
    <t>AVENA ESTRIGOSA</t>
  </si>
  <si>
    <t>TRIGO HARINERO</t>
  </si>
  <si>
    <t>BAKAN BAER</t>
  </si>
  <si>
    <t>FRITZ BAER</t>
  </si>
  <si>
    <t>ÑEKE BAER</t>
  </si>
  <si>
    <t>AVENA</t>
  </si>
  <si>
    <t>SUPERNOVA INIA</t>
  </si>
  <si>
    <t>TRITICALE</t>
  </si>
  <si>
    <t>GAYO BAER</t>
  </si>
  <si>
    <t>RAPS</t>
  </si>
  <si>
    <t>PATRAS</t>
  </si>
  <si>
    <t>MATYLDA</t>
  </si>
  <si>
    <t>BALLICA ANUAL</t>
  </si>
  <si>
    <t>BALLICA HÍBRIDA</t>
  </si>
  <si>
    <t>BALLICA ITALIANA</t>
  </si>
  <si>
    <t>DON FEÑA</t>
  </si>
  <si>
    <t>QUELTEHUE</t>
  </si>
  <si>
    <t>B</t>
  </si>
  <si>
    <t>TRIGO CANDEAL</t>
  </si>
  <si>
    <t>PAPA</t>
  </si>
  <si>
    <t>FL - 1867</t>
  </si>
  <si>
    <t>PATAGONIA INIA</t>
  </si>
  <si>
    <t>RODEO</t>
  </si>
  <si>
    <t>CARDINAL</t>
  </si>
  <si>
    <t>RED LADY</t>
  </si>
  <si>
    <t>TABACO</t>
  </si>
  <si>
    <t>AOSCA</t>
  </si>
  <si>
    <t>MAÍZ</t>
  </si>
  <si>
    <t>MARAVILLA</t>
  </si>
  <si>
    <t>SOYA</t>
  </si>
  <si>
    <t>MONALISA</t>
  </si>
  <si>
    <t>BARAKA</t>
  </si>
  <si>
    <t>KARU INIA</t>
  </si>
  <si>
    <t>PUKARA INIA</t>
  </si>
  <si>
    <t>YAGANA INIA</t>
  </si>
  <si>
    <t>DESIREE</t>
  </si>
  <si>
    <t>PUYEHUE INIA</t>
  </si>
  <si>
    <t>CEBADA</t>
  </si>
  <si>
    <t>ARROZ</t>
  </si>
  <si>
    <t>SORGO</t>
  </si>
  <si>
    <t>ADARA - NS</t>
  </si>
  <si>
    <t>ATLANTIC</t>
  </si>
  <si>
    <t>RAYÚN INIA</t>
  </si>
  <si>
    <t>QUINTUS</t>
  </si>
  <si>
    <t>TOBAK</t>
  </si>
  <si>
    <t>ROCKY INIA</t>
  </si>
  <si>
    <t>PANTERA INIA</t>
  </si>
  <si>
    <t>LUPINO BLANCO</t>
  </si>
  <si>
    <t>KIRON</t>
  </si>
  <si>
    <t>DOLLINCO INIA</t>
  </si>
  <si>
    <t>PANDORA INIA</t>
  </si>
  <si>
    <t>PEHUENCHE INIA</t>
  </si>
  <si>
    <t>VERDI</t>
  </si>
  <si>
    <t>VR 808</t>
  </si>
  <si>
    <t>TRAUKO - NS</t>
  </si>
  <si>
    <t>ROSARA</t>
  </si>
  <si>
    <t>OTTO BAER</t>
  </si>
  <si>
    <t>HARMONY</t>
  </si>
  <si>
    <t>CRAC BAER</t>
  </si>
  <si>
    <t>INVENTO BAER</t>
  </si>
  <si>
    <t>KWS SALIX</t>
  </si>
  <si>
    <t>INNOVO BAER</t>
  </si>
  <si>
    <t>SYMPHONY</t>
  </si>
  <si>
    <t>LUPINO AZUL</t>
  </si>
  <si>
    <t>HABA</t>
  </si>
  <si>
    <t>RED FANTASY</t>
  </si>
  <si>
    <t>ESMEÉ</t>
  </si>
  <si>
    <t>AGATA</t>
  </si>
  <si>
    <t>ASTERIX</t>
  </si>
  <si>
    <t>RED SCARLETT</t>
  </si>
  <si>
    <t>MOSTAZA PARDA</t>
  </si>
  <si>
    <t>SHEPODY</t>
  </si>
  <si>
    <t>CORNADO</t>
  </si>
  <si>
    <t>TOTAL</t>
  </si>
  <si>
    <t>Total general</t>
  </si>
  <si>
    <t>Total</t>
  </si>
  <si>
    <t>AÑO</t>
  </si>
  <si>
    <t>REGIÓN</t>
  </si>
  <si>
    <t>SUPERFICIE BAJO CERTIFICACIÓN POR REGIÓN</t>
  </si>
  <si>
    <t>EVOLUCIÓN DE LA SUPERFICIE BAJO CERTIFICACIÓN NACIONAL Y EXPORTACIÓN</t>
  </si>
  <si>
    <t>Arica y Parinacota</t>
  </si>
  <si>
    <t>Valparaíso</t>
  </si>
  <si>
    <t>Metropolitana</t>
  </si>
  <si>
    <t>O'Higgins</t>
  </si>
  <si>
    <t>Maule</t>
  </si>
  <si>
    <t>Ñuble</t>
  </si>
  <si>
    <t>La Araucanía</t>
  </si>
  <si>
    <t>Los Ríos</t>
  </si>
  <si>
    <t>Los Lagos</t>
  </si>
  <si>
    <t>Magallanes</t>
  </si>
  <si>
    <t>ESPECIE</t>
  </si>
  <si>
    <t>SUPERFICIE (ha)</t>
  </si>
  <si>
    <t>CERTIFICACIÓN EXPORTACIÓN SUPERFICIE MULTIPLICADA POR ESPECIE ( ha)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</si>
  <si>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</si>
  <si>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</si>
  <si>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</si>
  <si>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</si>
  <si>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</si>
  <si>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</si>
  <si>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</si>
  <si>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</si>
  <si>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</si>
  <si>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</si>
  <si>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ALFORFON</t>
  </si>
  <si>
    <t>ARVEJA</t>
  </si>
  <si>
    <t>BRASSICA JUNCEA</t>
  </si>
  <si>
    <t>CALABAZA</t>
  </si>
  <si>
    <t>CARTAMO</t>
  </si>
  <si>
    <t>FREJOL</t>
  </si>
  <si>
    <t>LINO</t>
  </si>
  <si>
    <t>MOSTAZA BLANCA</t>
  </si>
  <si>
    <t>MOSTAZA DE ABISINIA</t>
  </si>
  <si>
    <t>NABO</t>
  </si>
  <si>
    <t>RÁBANO FORRAJERO</t>
  </si>
  <si>
    <t>REMOLACHA</t>
  </si>
  <si>
    <t>TIMOTHY</t>
  </si>
  <si>
    <t>CERTIFICACIÓN NACIONAL SUPERFICIE MULTIPLICADA POR ESPECIE (ha)</t>
  </si>
  <si>
    <t>AJO CHILOTE</t>
  </si>
  <si>
    <t>BROMO</t>
  </si>
  <si>
    <t>LUPINO AMARILLO</t>
  </si>
  <si>
    <t>EVOLUCIÓN CERTIFICACIÓN EXPORTACIÓN SUPERFICIE MULTIPLICADA POR ESPECIE</t>
  </si>
  <si>
    <t>EVOLUCIÓN CERTIFICACIÓN NACIONAL SUPERFICIE MULTIPLICADA POR ESPECIE</t>
  </si>
  <si>
    <t>SUPERFICIE ESPECIE CERTIFICACIÓN PARA EXPORTACIÓN TEMPORADA 2019-2020</t>
  </si>
  <si>
    <t>SUPERFICIE ESPECIE CERTIFICACIÓN NACIONAL TEMPORADA 2019-2020</t>
  </si>
  <si>
    <t>N° de semilleros</t>
  </si>
  <si>
    <t>SUPERFICIE NACIONAL (ha)</t>
  </si>
  <si>
    <t>SUPERFICIE EXPORTACIÓN (ha)</t>
  </si>
  <si>
    <t>TOTAL SUPERFICIE (ha)</t>
  </si>
  <si>
    <t>SUPERFICIE POR SISTEMA DE CERTIFICACIÓN</t>
  </si>
  <si>
    <t>SUPERFICIE Y NÚMERO DE SEMILLEROS POR CATEGORÍA</t>
  </si>
  <si>
    <t>VARIEDADES DE TRIGO HARINERO CERTIFICADAS</t>
  </si>
  <si>
    <t>VARIEDADES DE PAPA CERTFICADAS</t>
  </si>
  <si>
    <t>VARIEDADES DE AVENA CERTIFICADAS</t>
  </si>
  <si>
    <t>INDICE</t>
  </si>
  <si>
    <t>Superficie (ha)</t>
  </si>
  <si>
    <t>EVOLUCIÓN CERTIFICACIÓN NACIONAL, SUPERFICIE MULTIPLICADA POR ESPECIE</t>
  </si>
  <si>
    <t>EVOLUCIÓN CERTIFICACIÓN EXPORTACIÓN, SUPERFICIE MULTIPLICADA POR ESPECIE</t>
  </si>
  <si>
    <t>DESTINO DE EXPORTACIÓN MAÍZ, MARAVILLA Y RAPS</t>
  </si>
  <si>
    <t>ESPECIES CERTIFICACIÓN EXPORTACIÓN POR REGIÓN</t>
  </si>
  <si>
    <t>CERTIFICADA CONVENCIONAL</t>
  </si>
  <si>
    <t>CERTIFICADA Y OVM</t>
  </si>
  <si>
    <t>ESPECIES CERTIFICAS CONVENCIONAL Y OVM</t>
  </si>
  <si>
    <t>ESPECIES CERTIFICACIÓN NACIONAL POR REGIÓN</t>
  </si>
  <si>
    <t>ROSI</t>
  </si>
  <si>
    <t>CERTIFICACIÓN DE EXPORTACIÓN</t>
  </si>
  <si>
    <t>CERTIFICACIÓN NACIONAL</t>
  </si>
  <si>
    <t>CHEVIGNON</t>
  </si>
  <si>
    <t>2020-2021</t>
  </si>
  <si>
    <t>Maíz</t>
  </si>
  <si>
    <t>Maravilla</t>
  </si>
  <si>
    <t>Raps</t>
  </si>
  <si>
    <t>Avena Estrigosa</t>
  </si>
  <si>
    <t>Soya</t>
  </si>
  <si>
    <t>Lupino Blanco</t>
  </si>
  <si>
    <t>Biobío</t>
  </si>
  <si>
    <t>Araucanía</t>
  </si>
  <si>
    <t>MAXENCE</t>
  </si>
  <si>
    <t>IRAFEN.</t>
  </si>
  <si>
    <t>MILLAN INIA</t>
  </si>
  <si>
    <t>SURI INIA</t>
  </si>
  <si>
    <t>TAURUS.</t>
  </si>
  <si>
    <t>SANIBEL</t>
  </si>
  <si>
    <t>ZINA RED.</t>
  </si>
  <si>
    <t>PORVENIR</t>
  </si>
  <si>
    <t>YAIKE</t>
  </si>
  <si>
    <t>MARKIES</t>
  </si>
  <si>
    <t>CORAHILA</t>
  </si>
  <si>
    <t>ROMANO</t>
  </si>
  <si>
    <t>Superficie por Región (ha)</t>
  </si>
  <si>
    <t>NACIONAL</t>
  </si>
  <si>
    <t>EXPORTACIÓN</t>
  </si>
  <si>
    <t>ESTADÍSTICAS SUPERFICIE CERTIFICACIÓN DE SEMILLAS</t>
  </si>
  <si>
    <t>SUPERFICIE BAJO CERTIFICACIÓN POR REGIÓN TEMPORADA 2021-2022</t>
  </si>
  <si>
    <t>2021-2022</t>
  </si>
  <si>
    <t>MIJO COMÚN</t>
  </si>
  <si>
    <t>TEMPORADA 2021-2022</t>
  </si>
  <si>
    <t>Mijo Común</t>
  </si>
  <si>
    <t>Trigo Harinero</t>
  </si>
  <si>
    <t>Trébol Rosado</t>
  </si>
  <si>
    <t>SUPERFICIE ESPECIE CERTIFICACIÓN PARA EXPORTACIÓN TEMPORADA 2021-2022</t>
  </si>
  <si>
    <t>ESPECIES CERTIFICACIÓN EXPORTACIÓN POR REGIÓN TEMPORADA 2021-2022</t>
  </si>
  <si>
    <t>ESPECIES CERTIFICAS CONVENCIONAL Y OVM TEMPORADA 2021-2022</t>
  </si>
  <si>
    <t>SUPERFICIE Y NÚMERO DE SEMILLEROS POR CATEGORÍA  TEMPORADA 2021-2022</t>
  </si>
  <si>
    <t>SUPERFICIE POR SISTEMA DE CERTIFICACIÓN TEMPORADA 2021-2022</t>
  </si>
  <si>
    <t>SUPERFICIE ESPECIE CERTIFICACIÓN NACIONAL TEMPORADA 2021-2022</t>
  </si>
  <si>
    <t>ESPECIES CERTIFICACIÓN NACIONAL POR REGIÓN TEMPORADA 2021-2022</t>
  </si>
  <si>
    <t>COYOTE</t>
  </si>
  <si>
    <t>MAXWELL</t>
  </si>
  <si>
    <t>DON TITO</t>
  </si>
  <si>
    <t>VARIEDADES CERTIFICADAS DE TRIGO HARINERO TEMPORADA 2021-2022</t>
  </si>
  <si>
    <t>VARIEDADES CERTIFICADAS DE PAPA TEMPORADA 2021-2022</t>
  </si>
  <si>
    <t>CABRA</t>
  </si>
  <si>
    <t>BRUJA</t>
  </si>
  <si>
    <t>CABRITA</t>
  </si>
  <si>
    <t>MURTA OJUDA</t>
  </si>
  <si>
    <t>MICHUÑE NEGRA OJUDA</t>
  </si>
  <si>
    <t>VARIEDADES CERTIFICADAS DE AVENA TEMPORADA 2021-2022</t>
  </si>
  <si>
    <t>Acuerdo con Argentina</t>
  </si>
  <si>
    <t>Suma</t>
  </si>
  <si>
    <t>Promedio</t>
  </si>
  <si>
    <t>Cuenta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</si>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</sst>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 * #,##0.0_ ;_ * \-#,##0.0_ ;_ * &quot;-&quot;_ ;_ @_ "/>
    <numFmt numFmtId="165" formatCode="_ * #,##0.00_ ;_ * \-#,##0.00_ ;_ * &quot;-&quot;_ ;_ @_ "/>
    <numFmt numFmtId="166" formatCode="_ * #,##0.0_ ;_ * \-#,##0.0_ ;_ * &quot;-&quot;?_ ;_ @_ "/>
    <numFmt numFmtId="168" formatCode="#,##0.0"/>
    <numFmt numFmtId="169" formatCode="#,##0.0_ ;\-#,##0.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40404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2">
    <xf numFmtId="0" fontId="0" fillId="0" borderId="0" xfId="0"/>
    <xf numFmtId="41" fontId="0" fillId="0" borderId="0" xfId="0" applyNumberFormat="1"/>
    <xf numFmtId="41" fontId="0" fillId="0" borderId="0" xfId="42" applyFont="1"/>
    <xf numFmtId="0" fontId="16" fillId="0" borderId="0" xfId="0" applyFont="1"/>
    <xf numFmtId="0" fontId="18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  <xf numFmtId="0" fontId="0" fillId="34" borderId="0" xfId="0" applyFill="1"/>
    <xf numFmtId="0" fontId="16" fillId="34" borderId="0" xfId="0" applyFont="1" applyFill="1"/>
    <xf numFmtId="0" fontId="0" fillId="34" borderId="0" xfId="0" applyFill="1" applyAlignment="1">
      <alignment horizontal="left"/>
    </xf>
    <xf numFmtId="0" fontId="23" fillId="0" borderId="0" xfId="0" applyFont="1" applyAlignment="1">
      <alignment horizontal="left" vertical="center" readingOrder="1"/>
    </xf>
    <xf numFmtId="165" fontId="0" fillId="0" borderId="0" xfId="42" applyNumberFormat="1" applyFont="1" applyBorder="1"/>
    <xf numFmtId="0" fontId="16" fillId="0" borderId="0" xfId="0" applyFont="1" applyFill="1" applyBorder="1" applyAlignment="1">
      <alignment horizontal="center"/>
    </xf>
    <xf numFmtId="0" fontId="24" fillId="0" borderId="0" xfId="43" applyFont="1"/>
    <xf numFmtId="165" fontId="16" fillId="0" borderId="0" xfId="42" applyNumberFormat="1" applyFont="1" applyBorder="1"/>
    <xf numFmtId="10" fontId="0" fillId="0" borderId="0" xfId="44" applyNumberFormat="1" applyFont="1"/>
    <xf numFmtId="43" fontId="0" fillId="0" borderId="0" xfId="0" applyNumberFormat="1"/>
    <xf numFmtId="166" fontId="0" fillId="0" borderId="0" xfId="0" applyNumberFormat="1"/>
    <xf numFmtId="0" fontId="26" fillId="34" borderId="0" xfId="0" applyFont="1" applyFill="1"/>
    <xf numFmtId="0" fontId="27" fillId="34" borderId="0" xfId="0" applyFont="1" applyFill="1"/>
    <xf numFmtId="0" fontId="27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0" fontId="0" fillId="0" borderId="0" xfId="0" applyFill="1"/>
    <xf numFmtId="0" fontId="14" fillId="0" borderId="0" xfId="0" applyFont="1" applyFill="1" applyBorder="1"/>
    <xf numFmtId="0" fontId="16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1" fontId="0" fillId="33" borderId="10" xfId="42" applyFont="1" applyFill="1" applyBorder="1" applyAlignment="1">
      <alignment horizontal="center"/>
    </xf>
    <xf numFmtId="41" fontId="0" fillId="33" borderId="10" xfId="0" applyNumberFormat="1" applyFill="1" applyBorder="1"/>
    <xf numFmtId="0" fontId="0" fillId="33" borderId="10" xfId="0" applyFill="1" applyBorder="1"/>
    <xf numFmtId="41" fontId="0" fillId="33" borderId="10" xfId="42" applyFont="1" applyFill="1" applyBorder="1"/>
    <xf numFmtId="0" fontId="0" fillId="33" borderId="10" xfId="0" applyNumberFormat="1" applyFill="1" applyBorder="1"/>
    <xf numFmtId="0" fontId="16" fillId="33" borderId="10" xfId="0" applyFont="1" applyFill="1" applyBorder="1"/>
    <xf numFmtId="41" fontId="16" fillId="33" borderId="10" xfId="42" applyFont="1" applyFill="1" applyBorder="1"/>
    <xf numFmtId="0" fontId="16" fillId="36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0" fillId="36" borderId="10" xfId="0" applyFill="1" applyBorder="1"/>
    <xf numFmtId="0" fontId="16" fillId="36" borderId="10" xfId="0" applyFont="1" applyFill="1" applyBorder="1"/>
    <xf numFmtId="41" fontId="0" fillId="33" borderId="10" xfId="45" applyNumberFormat="1" applyFont="1" applyFill="1" applyBorder="1"/>
    <xf numFmtId="41" fontId="16" fillId="33" borderId="10" xfId="0" applyNumberFormat="1" applyFont="1" applyFill="1" applyBorder="1"/>
    <xf numFmtId="164" fontId="0" fillId="36" borderId="10" xfId="42" applyNumberFormat="1" applyFont="1" applyFill="1" applyBorder="1"/>
    <xf numFmtId="164" fontId="16" fillId="36" borderId="10" xfId="42" applyNumberFormat="1" applyFont="1" applyFill="1" applyBorder="1"/>
    <xf numFmtId="164" fontId="0" fillId="33" borderId="10" xfId="42" applyNumberFormat="1" applyFont="1" applyFill="1" applyBorder="1"/>
    <xf numFmtId="164" fontId="0" fillId="33" borderId="10" xfId="0" applyNumberFormat="1" applyFill="1" applyBorder="1"/>
    <xf numFmtId="0" fontId="0" fillId="33" borderId="14" xfId="0" applyFill="1" applyBorder="1"/>
    <xf numFmtId="164" fontId="0" fillId="33" borderId="14" xfId="42" applyNumberFormat="1" applyFont="1" applyFill="1" applyBorder="1"/>
    <xf numFmtId="164" fontId="16" fillId="33" borderId="10" xfId="42" applyNumberFormat="1" applyFont="1" applyFill="1" applyBorder="1"/>
    <xf numFmtId="0" fontId="0" fillId="36" borderId="10" xfId="0" applyNumberFormat="1" applyFill="1" applyBorder="1"/>
    <xf numFmtId="41" fontId="16" fillId="33" borderId="10" xfId="42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22" fillId="33" borderId="10" xfId="0" applyFont="1" applyFill="1" applyBorder="1"/>
    <xf numFmtId="164" fontId="22" fillId="33" borderId="10" xfId="42" applyNumberFormat="1" applyFont="1" applyFill="1" applyBorder="1"/>
    <xf numFmtId="0" fontId="25" fillId="33" borderId="10" xfId="0" applyFont="1" applyFill="1" applyBorder="1"/>
    <xf numFmtId="164" fontId="25" fillId="33" borderId="10" xfId="42" applyNumberFormat="1" applyFont="1" applyFill="1" applyBorder="1"/>
    <xf numFmtId="164" fontId="16" fillId="33" borderId="10" xfId="0" applyNumberFormat="1" applyFont="1" applyFill="1" applyBorder="1"/>
    <xf numFmtId="0" fontId="21" fillId="36" borderId="10" xfId="0" applyFont="1" applyFill="1" applyBorder="1"/>
    <xf numFmtId="0" fontId="21" fillId="36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41" fontId="0" fillId="33" borderId="10" xfId="42" applyNumberFormat="1" applyFont="1" applyFill="1" applyBorder="1"/>
    <xf numFmtId="41" fontId="0" fillId="0" borderId="0" xfId="45" applyNumberFormat="1" applyFont="1" applyFill="1" applyBorder="1"/>
    <xf numFmtId="0" fontId="0" fillId="36" borderId="15" xfId="0" applyFill="1" applyBorder="1"/>
    <xf numFmtId="41" fontId="16" fillId="36" borderId="10" xfId="42" applyFont="1" applyFill="1" applyBorder="1"/>
    <xf numFmtId="0" fontId="16" fillId="33" borderId="10" xfId="0" applyFont="1" applyFill="1" applyBorder="1" applyAlignment="1">
      <alignment horizontal="center"/>
    </xf>
    <xf numFmtId="0" fontId="19" fillId="34" borderId="0" xfId="43" applyFill="1" applyAlignment="1">
      <alignment horizontal="left"/>
    </xf>
    <xf numFmtId="0" fontId="19" fillId="0" borderId="0" xfId="43" applyAlignment="1">
      <alignment horizontal="left" vertical="center" readingOrder="1"/>
    </xf>
    <xf numFmtId="0" fontId="19" fillId="0" borderId="0" xfId="43" applyAlignment="1">
      <alignment horizontal="left"/>
    </xf>
    <xf numFmtId="0" fontId="19" fillId="34" borderId="0" xfId="43" applyFill="1" applyAlignment="1">
      <alignment horizontal="left" vertical="center" readingOrder="1"/>
    </xf>
    <xf numFmtId="0" fontId="19" fillId="0" borderId="0" xfId="43"/>
    <xf numFmtId="0" fontId="16" fillId="35" borderId="11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 vertical="center"/>
    </xf>
    <xf numFmtId="168" fontId="0" fillId="33" borderId="10" xfId="0" applyNumberFormat="1" applyFill="1" applyBorder="1"/>
    <xf numFmtId="168" fontId="16" fillId="33" borderId="10" xfId="0" applyNumberFormat="1" applyFont="1" applyFill="1" applyBorder="1"/>
    <xf numFmtId="3" fontId="0" fillId="33" borderId="10" xfId="0" applyNumberFormat="1" applyFill="1" applyBorder="1"/>
    <xf numFmtId="0" fontId="16" fillId="36" borderId="10" xfId="0" applyFont="1" applyFill="1" applyBorder="1" applyAlignment="1">
      <alignment horizontal="center"/>
    </xf>
    <xf numFmtId="168" fontId="0" fillId="36" borderId="15" xfId="0" applyNumberFormat="1" applyFill="1" applyBorder="1"/>
    <xf numFmtId="168" fontId="0" fillId="36" borderId="10" xfId="0" applyNumberFormat="1" applyFill="1" applyBorder="1"/>
    <xf numFmtId="168" fontId="16" fillId="36" borderId="10" xfId="42" applyNumberFormat="1" applyFont="1" applyFill="1" applyBorder="1"/>
    <xf numFmtId="3" fontId="0" fillId="36" borderId="15" xfId="0" applyNumberFormat="1" applyFill="1" applyBorder="1"/>
    <xf numFmtId="0" fontId="0" fillId="0" borderId="0" xfId="0" applyFill="1" applyBorder="1"/>
    <xf numFmtId="41" fontId="0" fillId="0" borderId="0" xfId="42" applyFont="1" applyFill="1" applyBorder="1"/>
    <xf numFmtId="0" fontId="16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168" fontId="0" fillId="0" borderId="0" xfId="0" applyNumberFormat="1" applyFill="1" applyBorder="1"/>
    <xf numFmtId="0" fontId="16" fillId="0" borderId="0" xfId="0" applyFont="1" applyFill="1" applyBorder="1"/>
    <xf numFmtId="168" fontId="16" fillId="0" borderId="0" xfId="42" applyNumberFormat="1" applyFont="1" applyFill="1" applyBorder="1"/>
    <xf numFmtId="168" fontId="21" fillId="36" borderId="10" xfId="0" applyNumberFormat="1" applyFont="1" applyFill="1" applyBorder="1" applyAlignment="1">
      <alignment horizontal="center"/>
    </xf>
    <xf numFmtId="169" fontId="0" fillId="33" borderId="10" xfId="45" applyNumberFormat="1" applyFont="1" applyFill="1" applyBorder="1"/>
    <xf numFmtId="169" fontId="16" fillId="33" borderId="10" xfId="45" applyNumberFormat="1" applyFont="1" applyFill="1" applyBorder="1"/>
    <xf numFmtId="168" fontId="0" fillId="33" borderId="10" xfId="42" applyNumberFormat="1" applyFont="1" applyFill="1" applyBorder="1"/>
    <xf numFmtId="0" fontId="0" fillId="33" borderId="10" xfId="0" applyFont="1" applyFill="1" applyBorder="1" applyAlignment="1">
      <alignment horizontal="left" vertical="center"/>
    </xf>
    <xf numFmtId="168" fontId="0" fillId="33" borderId="10" xfId="0" applyNumberFormat="1" applyFill="1" applyBorder="1" applyAlignment="1">
      <alignment horizontal="right"/>
    </xf>
    <xf numFmtId="41" fontId="0" fillId="36" borderId="10" xfId="42" applyFont="1" applyFill="1" applyBorder="1" applyAlignment="1">
      <alignment horizontal="right"/>
    </xf>
    <xf numFmtId="0" fontId="0" fillId="36" borderId="1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41" fontId="16" fillId="36" borderId="10" xfId="42" applyFont="1" applyFill="1" applyBorder="1" applyAlignment="1">
      <alignment horizontal="right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 [0]" xfId="42" builtinId="6"/>
    <cellStyle name="Moneda [0]" xfId="45" builtinId="7"/>
    <cellStyle name="Neutral" xfId="8" builtinId="28" customBuiltin="1"/>
    <cellStyle name="Normal" xfId="0" builtinId="0"/>
    <cellStyle name="Notas" xfId="15" builtinId="10" customBuiltin="1"/>
    <cellStyle name="Porcentaje" xfId="44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EBC8A"/>
      <color rgb="FFFF4F4F"/>
      <color rgb="FF7C380A"/>
      <color rgb="FFDF8807"/>
      <color rgb="FFFFE79B"/>
      <color rgb="FFFBD693"/>
      <color rgb="FFFFC91D"/>
      <color rgb="FFC25810"/>
      <color rgb="FFED7A2B"/>
      <color rgb="FF8C3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L" b="1">
                <a:solidFill>
                  <a:schemeClr val="dk1"/>
                </a:solidFill>
                <a:effectLst/>
              </a:rPr>
              <a:t>Certificación Nacional y Exportación</a:t>
            </a:r>
          </a:p>
          <a:p>
            <a:pPr>
              <a:defRPr>
                <a:solidFill>
                  <a:schemeClr val="dk1"/>
                </a:solidFill>
                <a:effectLst/>
              </a:defRPr>
            </a:pPr>
            <a:r>
              <a:rPr lang="es-CL" b="1">
                <a:solidFill>
                  <a:schemeClr val="dk1"/>
                </a:solidFill>
                <a:effectLst/>
              </a:rPr>
              <a:t>Evolución Superficie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Evo_superf_nac_y_Exportación!$C$4</c:f>
              <c:strCache>
                <c:ptCount val="1"/>
                <c:pt idx="0">
                  <c:v>NACIONAL</c:v>
                </c:pt>
              </c:strCache>
            </c:strRef>
          </c:tx>
          <c:spPr>
            <a:ln w="19050" cap="rnd" cmpd="sng">
              <a:solidFill>
                <a:srgbClr val="002060"/>
              </a:solidFill>
              <a:prstDash val="solid"/>
              <a:round/>
              <a:headEnd type="none"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noFill/>
                <a:round/>
              </a:ln>
              <a:effectLst/>
            </c:spPr>
          </c:marker>
          <c:cat>
            <c:numRef>
              <c:f>Evo_superf_nac_y_Exportación!$B$5:$B$40</c:f>
              <c:numCache>
                <c:formatCode>General</c:formatCode>
                <c:ptCount val="36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Evo_superf_nac_y_Exportación!$C$5:$C$40</c:f>
              <c:numCache>
                <c:formatCode>_(* #,##0_);_(* \(#,##0\);_(* "-"_);_(@_)</c:formatCode>
                <c:ptCount val="36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5046</c:v>
                </c:pt>
                <c:pt idx="16">
                  <c:v>4516</c:v>
                </c:pt>
                <c:pt idx="17">
                  <c:v>4517</c:v>
                </c:pt>
                <c:pt idx="18">
                  <c:v>4588</c:v>
                </c:pt>
                <c:pt idx="19">
                  <c:v>3667</c:v>
                </c:pt>
                <c:pt idx="20">
                  <c:v>3448</c:v>
                </c:pt>
                <c:pt idx="21">
                  <c:v>4008</c:v>
                </c:pt>
                <c:pt idx="22">
                  <c:v>4496</c:v>
                </c:pt>
                <c:pt idx="23">
                  <c:v>3891</c:v>
                </c:pt>
                <c:pt idx="24">
                  <c:v>3473</c:v>
                </c:pt>
                <c:pt idx="25">
                  <c:v>3472</c:v>
                </c:pt>
                <c:pt idx="26">
                  <c:v>3582</c:v>
                </c:pt>
                <c:pt idx="27">
                  <c:v>4320</c:v>
                </c:pt>
                <c:pt idx="28">
                  <c:v>4460</c:v>
                </c:pt>
                <c:pt idx="29">
                  <c:v>3817</c:v>
                </c:pt>
                <c:pt idx="30">
                  <c:v>3486.91</c:v>
                </c:pt>
                <c:pt idx="31">
                  <c:v>3205.42</c:v>
                </c:pt>
                <c:pt idx="32">
                  <c:v>3428</c:v>
                </c:pt>
                <c:pt idx="33">
                  <c:v>3754.9410000000071</c:v>
                </c:pt>
                <c:pt idx="34">
                  <c:v>4158</c:v>
                </c:pt>
                <c:pt idx="35">
                  <c:v>4315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7F-43C2-93F1-D4AA2A02E1B6}"/>
            </c:ext>
          </c:extLst>
        </c:ser>
        <c:ser>
          <c:idx val="1"/>
          <c:order val="1"/>
          <c:tx>
            <c:strRef>
              <c:f>Evo_superf_nac_y_Exportación!$D$4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 cap="rnd" cmpd="sng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7030A0"/>
              </a:solidFill>
              <a:ln w="9525">
                <a:solidFill>
                  <a:srgbClr val="61953D"/>
                </a:solidFill>
                <a:round/>
              </a:ln>
              <a:effectLst/>
            </c:spPr>
          </c:marker>
          <c:dPt>
            <c:idx val="27"/>
            <c:marker>
              <c:symbol val="circle"/>
              <c:size val="6"/>
              <c:spPr>
                <a:solidFill>
                  <a:srgbClr val="7030A0"/>
                </a:solidFill>
                <a:ln w="9525">
                  <a:solidFill>
                    <a:srgbClr val="61953D"/>
                  </a:solidFill>
                  <a:round/>
                </a:ln>
                <a:effectLst/>
              </c:spPr>
            </c:marker>
            <c:bubble3D val="0"/>
            <c:spPr>
              <a:ln w="38100" cap="rnd" cmpd="sng">
                <a:solidFill>
                  <a:srgbClr val="7030A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AF-4EBB-BDFE-5571379A209B}"/>
              </c:ext>
            </c:extLst>
          </c:dPt>
          <c:cat>
            <c:numRef>
              <c:f>Evo_superf_nac_y_Exportación!$B$5:$B$40</c:f>
              <c:numCache>
                <c:formatCode>General</c:formatCode>
                <c:ptCount val="36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Evo_superf_nac_y_Exportación!$D$5:$D$40</c:f>
              <c:numCache>
                <c:formatCode>_(* #,##0_);_(* \(#,##0\);_(* "-"_);_(@_)</c:formatCode>
                <c:ptCount val="36"/>
                <c:pt idx="8">
                  <c:v>67</c:v>
                </c:pt>
                <c:pt idx="9">
                  <c:v>134</c:v>
                </c:pt>
                <c:pt idx="10">
                  <c:v>3957</c:v>
                </c:pt>
                <c:pt idx="11">
                  <c:v>5276</c:v>
                </c:pt>
                <c:pt idx="12">
                  <c:v>6206</c:v>
                </c:pt>
                <c:pt idx="13">
                  <c:v>14621</c:v>
                </c:pt>
                <c:pt idx="14">
                  <c:v>13275</c:v>
                </c:pt>
                <c:pt idx="15">
                  <c:v>11516</c:v>
                </c:pt>
                <c:pt idx="16">
                  <c:v>15494</c:v>
                </c:pt>
                <c:pt idx="17">
                  <c:v>16439</c:v>
                </c:pt>
                <c:pt idx="18">
                  <c:v>16401</c:v>
                </c:pt>
                <c:pt idx="19">
                  <c:v>18195</c:v>
                </c:pt>
                <c:pt idx="20">
                  <c:v>19979</c:v>
                </c:pt>
                <c:pt idx="21">
                  <c:v>28313</c:v>
                </c:pt>
                <c:pt idx="22">
                  <c:v>31421</c:v>
                </c:pt>
                <c:pt idx="23">
                  <c:v>21512</c:v>
                </c:pt>
                <c:pt idx="24">
                  <c:v>18388</c:v>
                </c:pt>
                <c:pt idx="25">
                  <c:v>30691</c:v>
                </c:pt>
                <c:pt idx="26">
                  <c:v>40125</c:v>
                </c:pt>
                <c:pt idx="27">
                  <c:v>32693</c:v>
                </c:pt>
                <c:pt idx="28">
                  <c:v>10219</c:v>
                </c:pt>
                <c:pt idx="29">
                  <c:v>11097.226000000001</c:v>
                </c:pt>
                <c:pt idx="30">
                  <c:v>11789.51300000001</c:v>
                </c:pt>
                <c:pt idx="31">
                  <c:v>15876.717999999993</c:v>
                </c:pt>
                <c:pt idx="32">
                  <c:v>13176.8</c:v>
                </c:pt>
                <c:pt idx="33">
                  <c:v>20166.190999999959</c:v>
                </c:pt>
                <c:pt idx="34">
                  <c:v>14807</c:v>
                </c:pt>
                <c:pt idx="35">
                  <c:v>14133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7F-43C2-93F1-D4AA2A02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73456"/>
        <c:axId val="332176200"/>
      </c:lineChart>
      <c:catAx>
        <c:axId val="332173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chemeClr val="tx1"/>
                    </a:solidFill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52559345905461241"/>
              <c:y val="0.862886420722336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76200"/>
        <c:crosses val="autoZero"/>
        <c:auto val="1"/>
        <c:lblAlgn val="ctr"/>
        <c:lblOffset val="100"/>
        <c:noMultiLvlLbl val="1"/>
      </c:catAx>
      <c:valAx>
        <c:axId val="33217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2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chemeClr val="tx1"/>
                    </a:solidFill>
                  </a:rPr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>
      <a:solidFill>
        <a:schemeClr val="tx1"/>
      </a:solidFill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Certificación Nacional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s-CL"/>
              <a:t>Variedades de avena</a:t>
            </a:r>
          </a:p>
        </c:rich>
      </c:tx>
      <c:layout>
        <c:manualLayout>
          <c:xMode val="edge"/>
          <c:yMode val="edge"/>
          <c:x val="0.24851371762491953"/>
          <c:y val="9.98003992015968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7.9907434919691642E-2"/>
          <c:y val="0.19536046018199821"/>
          <c:w val="0.62865031022065643"/>
          <c:h val="0.8112322264064818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71-491E-AD32-34379306FB11}"/>
              </c:ext>
            </c:extLst>
          </c:dPt>
          <c:dPt>
            <c:idx val="1"/>
            <c:bubble3D val="0"/>
            <c:spPr>
              <a:pattFill prst="pct90">
                <a:fgClr>
                  <a:srgbClr val="7030A0"/>
                </a:fgClr>
                <a:bgClr>
                  <a:sysClr val="window" lastClr="FFFFFF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71-491E-AD32-34379306FB11}"/>
              </c:ext>
            </c:extLst>
          </c:dPt>
          <c:dPt>
            <c:idx val="2"/>
            <c:bubble3D val="0"/>
            <c:spPr>
              <a:pattFill prst="trellis">
                <a:fgClr>
                  <a:srgbClr val="FF0000"/>
                </a:fgClr>
                <a:bgClr>
                  <a:srgbClr val="FBD693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71-491E-AD32-34379306FB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71-491E-AD32-34379306FB11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  <a:ln w="12700">
                <a:solidFill>
                  <a:schemeClr val="tx1"/>
                </a:solidFill>
              </a:ln>
              <a:effectLst>
                <a:outerShdw blurRad="50800" dist="50800" dir="5400000" algn="ctr" rotWithShape="0">
                  <a:srgbClr val="FF99FF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71-491E-AD32-34379306FB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771-491E-AD32-34379306FB1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771-491E-AD32-34379306FB1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771-491E-AD32-34379306FB1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771-491E-AD32-34379306FB1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771-491E-AD32-34379306FB1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771-491E-AD32-34379306FB1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771-491E-AD32-34379306FB1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771-491E-AD32-34379306FB1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6D-4C22-B1A4-F93C4F13D54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A6D-4C22-B1A4-F93C4F13D54A}"/>
              </c:ext>
            </c:extLst>
          </c:dPt>
          <c:dLbls>
            <c:dLbl>
              <c:idx val="0"/>
              <c:layout>
                <c:manualLayout>
                  <c:x val="1.0895465956202711E-2"/>
                  <c:y val="5.307046156802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71-491E-AD32-34379306FB1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01401346570809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71-491E-AD32-34379306FB1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27136557679031E-2"/>
                  <c:y val="-2.95156747025118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71-491E-AD32-34379306FB1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551143063638808E-2"/>
                  <c:y val="6.071723499492423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A6D-4C22-B1A4-F93C4F13D54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A6D-4C22-B1A4-F93C4F13D54A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'Variedades de Avena'!$B$4:$B$6</c:f>
              <c:strCache>
                <c:ptCount val="3"/>
                <c:pt idx="0">
                  <c:v>SUPERNOVA INIA</c:v>
                </c:pt>
                <c:pt idx="1">
                  <c:v>HARMONY</c:v>
                </c:pt>
                <c:pt idx="2">
                  <c:v>SYMPHONY</c:v>
                </c:pt>
              </c:strCache>
            </c:strRef>
          </c:cat>
          <c:val>
            <c:numRef>
              <c:f>'Variedades de Avena'!$C$4:$C$6</c:f>
              <c:numCache>
                <c:formatCode>_(* #,##0_);_(* \(#,##0\);_(* "-"_);_(@_)</c:formatCode>
                <c:ptCount val="3"/>
                <c:pt idx="0">
                  <c:v>342</c:v>
                </c:pt>
                <c:pt idx="1">
                  <c:v>54.5</c:v>
                </c:pt>
                <c:pt idx="2">
                  <c:v>54.4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D-4C22-B1A4-F93C4F13D54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09238210143087"/>
          <c:y val="0.23727686213136401"/>
          <c:w val="0.30790761789856913"/>
          <c:h val="0.23219543209272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70AD47">
        <a:lumMod val="40000"/>
        <a:lumOff val="60000"/>
      </a:srgb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solidFill>
                  <a:schemeClr val="tx1"/>
                </a:solidFill>
                <a:effectLst/>
              </a:rPr>
              <a:t>Certificación Nacional y Exportación</a:t>
            </a:r>
            <a:endParaRPr lang="es-CL" sz="1800" b="1">
              <a:solidFill>
                <a:schemeClr val="tx1"/>
              </a:solidFill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chemeClr val="tx1"/>
                </a:solidFill>
              </a:defRPr>
            </a:pPr>
            <a:r>
              <a:rPr lang="es-CL" sz="1800" b="1">
                <a:solidFill>
                  <a:schemeClr val="tx1"/>
                </a:solidFill>
              </a:rPr>
              <a:t>Superficie Bajo Certificación por Región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'Superf por región'!$C$3</c:f>
              <c:strCache>
                <c:ptCount val="1"/>
                <c:pt idx="0">
                  <c:v>SUPERFICIE NACIONAL (ha)</c:v>
                </c:pt>
              </c:strCache>
            </c:strRef>
          </c:tx>
          <c:spPr>
            <a:solidFill>
              <a:srgbClr val="002060"/>
            </a:solidFill>
            <a:ln cap="sq" cmpd="sng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'Superf por región'!$B$4:$B$14</c:f>
              <c:strCache>
                <c:ptCount val="11"/>
                <c:pt idx="0">
                  <c:v>Arica y Parinacota</c:v>
                </c:pt>
                <c:pt idx="1">
                  <c:v>Valparaíso</c:v>
                </c:pt>
                <c:pt idx="2">
                  <c:v>Metropolitana</c:v>
                </c:pt>
                <c:pt idx="3">
                  <c:v>O'Higgins</c:v>
                </c:pt>
                <c:pt idx="4">
                  <c:v>Maule</c:v>
                </c:pt>
                <c:pt idx="5">
                  <c:v>Ñuble</c:v>
                </c:pt>
                <c:pt idx="6">
                  <c:v>Biobío</c:v>
                </c:pt>
                <c:pt idx="7">
                  <c:v>La Araucanía</c:v>
                </c:pt>
                <c:pt idx="8">
                  <c:v>Los Ríos</c:v>
                </c:pt>
                <c:pt idx="9">
                  <c:v>Los Lagos</c:v>
                </c:pt>
                <c:pt idx="10">
                  <c:v>Magallanes</c:v>
                </c:pt>
              </c:strCache>
            </c:strRef>
          </c:cat>
          <c:val>
            <c:numRef>
              <c:f>'Superf por región'!$C$4:$C$14</c:f>
              <c:numCache>
                <c:formatCode>_(* #,##0_);_(* \(#,##0\);_(* "-"_);_(@_)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77</c:v>
                </c:pt>
                <c:pt idx="4" formatCode="#,##0">
                  <c:v>233</c:v>
                </c:pt>
                <c:pt idx="5" formatCode="#,##0">
                  <c:v>185</c:v>
                </c:pt>
                <c:pt idx="6" formatCode="#,##0">
                  <c:v>299</c:v>
                </c:pt>
                <c:pt idx="7" formatCode="#,##0">
                  <c:v>1342</c:v>
                </c:pt>
                <c:pt idx="8" formatCode="#,##0">
                  <c:v>755</c:v>
                </c:pt>
                <c:pt idx="9" formatCode="#,##0">
                  <c:v>1420</c:v>
                </c:pt>
                <c:pt idx="10" formatCode="#,##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BF-45CD-9B5D-BBEEBA1CD156}"/>
            </c:ext>
          </c:extLst>
        </c:ser>
        <c:ser>
          <c:idx val="1"/>
          <c:order val="1"/>
          <c:tx>
            <c:strRef>
              <c:f>'Superf por región'!$D$3</c:f>
              <c:strCache>
                <c:ptCount val="1"/>
                <c:pt idx="0">
                  <c:v>SUPERFICIE EXPORTACIÓN (ha)</c:v>
                </c:pt>
              </c:strCache>
            </c:strRef>
          </c:tx>
          <c:spPr>
            <a:solidFill>
              <a:srgbClr val="7030A0"/>
            </a:solidFill>
            <a:ln cap="sq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'Superf por región'!$B$4:$B$14</c:f>
              <c:strCache>
                <c:ptCount val="11"/>
                <c:pt idx="0">
                  <c:v>Arica y Parinacota</c:v>
                </c:pt>
                <c:pt idx="1">
                  <c:v>Valparaíso</c:v>
                </c:pt>
                <c:pt idx="2">
                  <c:v>Metropolitana</c:v>
                </c:pt>
                <c:pt idx="3">
                  <c:v>O'Higgins</c:v>
                </c:pt>
                <c:pt idx="4">
                  <c:v>Maule</c:v>
                </c:pt>
                <c:pt idx="5">
                  <c:v>Ñuble</c:v>
                </c:pt>
                <c:pt idx="6">
                  <c:v>Biobío</c:v>
                </c:pt>
                <c:pt idx="7">
                  <c:v>La Araucanía</c:v>
                </c:pt>
                <c:pt idx="8">
                  <c:v>Los Ríos</c:v>
                </c:pt>
                <c:pt idx="9">
                  <c:v>Los Lagos</c:v>
                </c:pt>
                <c:pt idx="10">
                  <c:v>Magallanes</c:v>
                </c:pt>
              </c:strCache>
            </c:strRef>
          </c:cat>
          <c:val>
            <c:numRef>
              <c:f>'Superf por región'!$D$4:$D$14</c:f>
              <c:numCache>
                <c:formatCode>General</c:formatCode>
                <c:ptCount val="11"/>
                <c:pt idx="0">
                  <c:v>0.2</c:v>
                </c:pt>
                <c:pt idx="1">
                  <c:v>42</c:v>
                </c:pt>
                <c:pt idx="2">
                  <c:v>982</c:v>
                </c:pt>
                <c:pt idx="3">
                  <c:v>776</c:v>
                </c:pt>
                <c:pt idx="4" formatCode="#,##0">
                  <c:v>6943</c:v>
                </c:pt>
                <c:pt idx="5" formatCode="#,##0">
                  <c:v>2114</c:v>
                </c:pt>
                <c:pt idx="6" formatCode="#,##0">
                  <c:v>2000</c:v>
                </c:pt>
                <c:pt idx="7" formatCode="#,##0">
                  <c:v>1276</c:v>
                </c:pt>
                <c:pt idx="8" formatCode="_(* #,##0_);_(* \(#,##0\);_(* &quot;-&quot;_);_(@_)">
                  <c:v>0</c:v>
                </c:pt>
                <c:pt idx="9" formatCode="_(* #,##0_);_(* \(#,##0\);_(* &quot;-&quot;_);_(@_)">
                  <c:v>0</c:v>
                </c:pt>
                <c:pt idx="10" formatCode="_(* #,##0_);_(* \(#,##0\);_(* &quot;-&quot;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BF-45CD-9B5D-BBEEBA1CD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74240"/>
        <c:axId val="332177768"/>
      </c:barChart>
      <c:catAx>
        <c:axId val="33217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77768"/>
        <c:crosses val="autoZero"/>
        <c:auto val="1"/>
        <c:lblAlgn val="ctr"/>
        <c:lblOffset val="100"/>
        <c:noMultiLvlLbl val="0"/>
      </c:catAx>
      <c:valAx>
        <c:axId val="332177768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ysClr val="windowText" lastClr="000000">
                  <a:alpha val="24000"/>
                </a:sys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chemeClr val="tx1"/>
                    </a:solidFill>
                  </a:rPr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74240"/>
        <c:crosses val="autoZero"/>
        <c:crossBetween val="between"/>
      </c:valAx>
      <c:spPr>
        <a:solidFill>
          <a:srgbClr val="70AD47">
            <a:lumMod val="40000"/>
            <a:lumOff val="60000"/>
          </a:srgbClr>
        </a:solidFill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70AD47">
        <a:lumMod val="40000"/>
        <a:lumOff val="60000"/>
      </a:srgbClr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solidFill>
                  <a:schemeClr val="tx1"/>
                </a:solidFill>
              </a:rPr>
              <a:t>Certificación</a:t>
            </a:r>
            <a:r>
              <a:rPr lang="es-CL" b="1" baseline="0">
                <a:solidFill>
                  <a:schemeClr val="tx1"/>
                </a:solidFill>
              </a:rPr>
              <a:t> de Exportación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s-CL" b="1" baseline="0">
                <a:solidFill>
                  <a:schemeClr val="tx1"/>
                </a:solidFill>
              </a:rPr>
              <a:t>Principales especies sembradas</a:t>
            </a:r>
            <a:endParaRPr lang="es-CL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851371762491953"/>
          <c:y val="9.98003992015968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7.9907434919691642E-2"/>
          <c:y val="0.19536046018199821"/>
          <c:w val="0.62865031022065643"/>
          <c:h val="0.8112322264064818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71-491E-AD32-34379306FB11}"/>
              </c:ext>
            </c:extLst>
          </c:dPt>
          <c:dPt>
            <c:idx val="1"/>
            <c:bubble3D val="0"/>
            <c:spPr>
              <a:pattFill prst="pct90">
                <a:fgClr>
                  <a:srgbClr val="7030A0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71-491E-AD32-34379306FB11}"/>
              </c:ext>
            </c:extLst>
          </c:dPt>
          <c:dPt>
            <c:idx val="2"/>
            <c:bubble3D val="0"/>
            <c:spPr>
              <a:pattFill prst="trellis">
                <a:fgClr>
                  <a:srgbClr val="FF0000"/>
                </a:fgClr>
                <a:bgClr>
                  <a:srgbClr val="FBD693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71-491E-AD32-34379306FB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71-491E-AD32-34379306FB11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  <a:ln w="12700">
                <a:solidFill>
                  <a:schemeClr val="tx1"/>
                </a:solidFill>
              </a:ln>
              <a:effectLst>
                <a:outerShdw blurRad="50800" dist="50800" dir="5400000" algn="ctr" rotWithShape="0">
                  <a:srgbClr val="FF99FF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71-491E-AD32-34379306FB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771-491E-AD32-34379306FB1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771-491E-AD32-34379306FB1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771-491E-AD32-34379306FB1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771-491E-AD32-34379306FB1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771-491E-AD32-34379306FB1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771-491E-AD32-34379306FB1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771-491E-AD32-34379306FB1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771-491E-AD32-34379306FB1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6D-4C22-B1A4-F93C4F13D54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A6D-4C22-B1A4-F93C4F13D54A}"/>
              </c:ext>
            </c:extLst>
          </c:dPt>
          <c:dLbls>
            <c:dLbl>
              <c:idx val="0"/>
              <c:layout>
                <c:manualLayout>
                  <c:x val="1.0895465956202711E-2"/>
                  <c:y val="5.307046156802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71-491E-AD32-34379306FB1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326351793965453E-3"/>
                  <c:y val="-2.022362811584968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71-491E-AD32-34379306FB1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27136557679031E-2"/>
                  <c:y val="-2.95156747025118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71-491E-AD32-34379306FB1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551143063638808E-2"/>
                  <c:y val="6.071723499492423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771-491E-AD32-34379306FB11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A6D-4C22-B1A4-F93C4F13D54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A6D-4C22-B1A4-F93C4F13D54A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'supf especies_exp'!$B$4:$B$6</c:f>
              <c:strCache>
                <c:ptCount val="3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</c:strCache>
            </c:strRef>
          </c:cat>
          <c:val>
            <c:numRef>
              <c:f>'supf especies_exp'!$C$4:$C$6</c:f>
              <c:numCache>
                <c:formatCode>_(* #,##0_);_(* \(#,##0\);_(* "-"_);_(@_)</c:formatCode>
                <c:ptCount val="3"/>
                <c:pt idx="0">
                  <c:v>6457.2199999999939</c:v>
                </c:pt>
                <c:pt idx="1">
                  <c:v>3703.427000000002</c:v>
                </c:pt>
                <c:pt idx="2">
                  <c:v>3573.9159999999997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D-4C22-B1A4-F93C4F13D54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4963516158418"/>
          <c:y val="0.30243742077330515"/>
          <c:w val="0.15977943083747698"/>
          <c:h val="0.18007449213357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L"/>
              <a:t>Certificación de Exportación</a:t>
            </a:r>
          </a:p>
          <a:p>
            <a:pPr>
              <a:defRPr>
                <a:solidFill>
                  <a:schemeClr val="dk1"/>
                </a:solidFill>
                <a:effectLst/>
              </a:defRPr>
            </a:pPr>
            <a:r>
              <a:rPr lang="es-CL"/>
              <a:t>Evolución Superficie de las principales especies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Evo_superficie_Exp_Esp!$B$21</c:f>
              <c:strCache>
                <c:ptCount val="1"/>
                <c:pt idx="0">
                  <c:v>MAÍZ</c:v>
                </c:pt>
              </c:strCache>
            </c:strRef>
          </c:tx>
          <c:spPr>
            <a:ln w="19050" cap="rnd" cmpd="sng">
              <a:solidFill>
                <a:srgbClr val="002060"/>
              </a:solidFill>
              <a:prstDash val="solid"/>
              <a:round/>
              <a:headEnd type="none"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noFill/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Evo_superficie_Exp_Esp!$C$4:$O$4</c:f>
              <c:strCache>
                <c:ptCount val="1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  <c:pt idx="12">
                  <c:v>2021-2022</c:v>
                </c:pt>
              </c:strCache>
            </c:strRef>
          </c:cat>
          <c:val>
            <c:numRef>
              <c:f>Evo_superficie_Exp_Esp!$C$21:$O$21</c:f>
              <c:numCache>
                <c:formatCode>_ * #,##0.0_ ;_ * \-#,##0.0_ ;_ * "-"_ ;_ @_ </c:formatCode>
                <c:ptCount val="13"/>
                <c:pt idx="0">
                  <c:v>16276.450000000003</c:v>
                </c:pt>
                <c:pt idx="1">
                  <c:v>12408.259999999986</c:v>
                </c:pt>
                <c:pt idx="2">
                  <c:v>21213.339999999989</c:v>
                </c:pt>
                <c:pt idx="3">
                  <c:v>29745.199999999997</c:v>
                </c:pt>
                <c:pt idx="4">
                  <c:v>24318.950000000041</c:v>
                </c:pt>
                <c:pt idx="5">
                  <c:v>5020.8000000000138</c:v>
                </c:pt>
                <c:pt idx="6">
                  <c:v>5230.4850000000006</c:v>
                </c:pt>
                <c:pt idx="7">
                  <c:v>4376.0300000000097</c:v>
                </c:pt>
                <c:pt idx="8">
                  <c:v>5829.809999999994</c:v>
                </c:pt>
                <c:pt idx="9">
                  <c:v>4859.458999999998</c:v>
                </c:pt>
                <c:pt idx="10">
                  <c:v>12115.749999999985</c:v>
                </c:pt>
                <c:pt idx="11">
                  <c:v>8968.7000000000007</c:v>
                </c:pt>
                <c:pt idx="12">
                  <c:v>6457.2199999999939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7F-43C2-93F1-D4AA2A02E1B6}"/>
            </c:ext>
          </c:extLst>
        </c:ser>
        <c:ser>
          <c:idx val="1"/>
          <c:order val="1"/>
          <c:tx>
            <c:strRef>
              <c:f>Evo_superficie_Exp_Esp!$B$22</c:f>
              <c:strCache>
                <c:ptCount val="1"/>
                <c:pt idx="0">
                  <c:v>MARAVILLA</c:v>
                </c:pt>
              </c:strCache>
            </c:strRef>
          </c:tx>
          <c:spPr>
            <a:ln w="38100" cap="rnd" cmpd="sng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rgbClr val="7030A0"/>
              </a:solidFill>
              <a:ln w="9525">
                <a:noFill/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7"/>
            <c:marker>
              <c:symbol val="circle"/>
              <c:size val="6"/>
              <c:spPr>
                <a:solidFill>
                  <a:srgbClr val="7030A0"/>
                </a:solidFill>
                <a:ln w="9525">
                  <a:noFill/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8100" cap="rnd" cmpd="sng">
                <a:solidFill>
                  <a:srgbClr val="7030A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87-447A-80E4-9A0303FFD061}"/>
              </c:ext>
            </c:extLst>
          </c:dPt>
          <c:cat>
            <c:strRef>
              <c:f>Evo_superficie_Exp_Esp!$C$4:$O$4</c:f>
              <c:strCache>
                <c:ptCount val="1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  <c:pt idx="12">
                  <c:v>2021-2022</c:v>
                </c:pt>
              </c:strCache>
            </c:strRef>
          </c:cat>
          <c:val>
            <c:numRef>
              <c:f>Evo_superficie_Exp_Esp!$C$22:$O$22</c:f>
              <c:numCache>
                <c:formatCode>_ * #,##0.0_ ;_ * \-#,##0.0_ ;_ * "-"_ ;_ @_ </c:formatCode>
                <c:ptCount val="13"/>
                <c:pt idx="0">
                  <c:v>1530.4099999999955</c:v>
                </c:pt>
                <c:pt idx="1">
                  <c:v>1880.8799999999962</c:v>
                </c:pt>
                <c:pt idx="2">
                  <c:v>3874.7900000000054</c:v>
                </c:pt>
                <c:pt idx="3">
                  <c:v>3795.6500000000037</c:v>
                </c:pt>
                <c:pt idx="4">
                  <c:v>3766.4799999999987</c:v>
                </c:pt>
                <c:pt idx="5">
                  <c:v>2160.5799999999945</c:v>
                </c:pt>
                <c:pt idx="6">
                  <c:v>1520.9609999999982</c:v>
                </c:pt>
                <c:pt idx="7">
                  <c:v>4236.7549999999947</c:v>
                </c:pt>
                <c:pt idx="8">
                  <c:v>5378.2179999999971</c:v>
                </c:pt>
                <c:pt idx="9">
                  <c:v>3645.9939999999888</c:v>
                </c:pt>
                <c:pt idx="10">
                  <c:v>4308.0760000000037</c:v>
                </c:pt>
                <c:pt idx="11">
                  <c:v>2934.2</c:v>
                </c:pt>
                <c:pt idx="12">
                  <c:v>3703.427000000002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7F-43C2-93F1-D4AA2A02E1B6}"/>
            </c:ext>
          </c:extLst>
        </c:ser>
        <c:ser>
          <c:idx val="2"/>
          <c:order val="2"/>
          <c:tx>
            <c:strRef>
              <c:f>Evo_superficie_Exp_Esp!$B$29</c:f>
              <c:strCache>
                <c:ptCount val="1"/>
                <c:pt idx="0">
                  <c:v>RAPS</c:v>
                </c:pt>
              </c:strCache>
            </c:strRef>
          </c:tx>
          <c:spPr>
            <a:ln w="349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noFill/>
                <a:round/>
              </a:ln>
              <a:effectLst/>
            </c:spPr>
          </c:marker>
          <c:cat>
            <c:strRef>
              <c:f>Evo_superficie_Exp_Esp!$C$4:$O$4</c:f>
              <c:strCache>
                <c:ptCount val="1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  <c:pt idx="12">
                  <c:v>2021-2022</c:v>
                </c:pt>
              </c:strCache>
            </c:strRef>
          </c:cat>
          <c:val>
            <c:numRef>
              <c:f>Evo_superficie_Exp_Esp!$C$29:$O$29</c:f>
              <c:numCache>
                <c:formatCode>_ * #,##0.0_ ;_ * \-#,##0.0_ ;_ * "-"_ ;_ @_ </c:formatCode>
                <c:ptCount val="13"/>
                <c:pt idx="0">
                  <c:v>1936.2300000000002</c:v>
                </c:pt>
                <c:pt idx="1">
                  <c:v>2787.8099999999995</c:v>
                </c:pt>
                <c:pt idx="2">
                  <c:v>4086.7700000000013</c:v>
                </c:pt>
                <c:pt idx="3">
                  <c:v>4508.4800000000005</c:v>
                </c:pt>
                <c:pt idx="4">
                  <c:v>2982.7800000000007</c:v>
                </c:pt>
                <c:pt idx="5">
                  <c:v>1829.01</c:v>
                </c:pt>
                <c:pt idx="6">
                  <c:v>3176.73</c:v>
                </c:pt>
                <c:pt idx="7">
                  <c:v>2368.3300000000004</c:v>
                </c:pt>
                <c:pt idx="8">
                  <c:v>3815.07</c:v>
                </c:pt>
                <c:pt idx="9">
                  <c:v>3886.5519999999992</c:v>
                </c:pt>
                <c:pt idx="10">
                  <c:v>3108.7</c:v>
                </c:pt>
                <c:pt idx="11">
                  <c:v>2325.5</c:v>
                </c:pt>
                <c:pt idx="12">
                  <c:v>3573.9159999999997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87-447A-80E4-9A0303FF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77376"/>
        <c:axId val="332178160"/>
      </c:lineChart>
      <c:catAx>
        <c:axId val="3321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</c:spPr>
        <c:txPr>
          <a:bodyPr rot="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78160"/>
        <c:crosses val="autoZero"/>
        <c:auto val="1"/>
        <c:lblAlgn val="ctr"/>
        <c:lblOffset val="100"/>
        <c:noMultiLvlLbl val="1"/>
      </c:catAx>
      <c:valAx>
        <c:axId val="332178160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2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</a:t>
                </a:r>
                <a:r>
                  <a:rPr lang="es-CL" baseline="0"/>
                  <a:t>  (ha)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1.8391062443910221E-2"/>
              <c:y val="0.37299164822558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 * #,##0.0_ ;_ * \-#,##0.0_ ;_ * &quot;-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7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70AD47">
        <a:lumMod val="40000"/>
        <a:lumOff val="60000"/>
      </a:srgbClr>
    </a:solidFill>
    <a:ln w="12700">
      <a:solidFill>
        <a:schemeClr val="tx1"/>
      </a:solidFill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L"/>
              <a:t>Certificación de Exportación</a:t>
            </a:r>
          </a:p>
          <a:p>
            <a:pPr>
              <a:defRPr>
                <a:solidFill>
                  <a:schemeClr val="dk1"/>
                </a:solidFill>
                <a:effectLst/>
              </a:defRPr>
            </a:pPr>
            <a:r>
              <a:rPr lang="es-CL"/>
              <a:t>Evolución superficie por sistema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Superf_Sistema_Certi_Exp!$C$4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>
              <a:solidFill>
                <a:srgbClr val="002060"/>
              </a:solidFill>
              <a:prstDash val="solid"/>
              <a:round/>
              <a:headEnd type="none"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70C0"/>
                </a:solidFill>
                <a:round/>
              </a:ln>
              <a:effectLst/>
            </c:spPr>
          </c:marker>
          <c:cat>
            <c:strRef>
              <c:f>Superf_Sistema_Certi_Exp!$B$5:$B$17</c:f>
              <c:strCache>
                <c:ptCount val="1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  <c:pt idx="12">
                  <c:v>2021-2022</c:v>
                </c:pt>
              </c:strCache>
            </c:strRef>
          </c:cat>
          <c:val>
            <c:numRef>
              <c:f>Superf_Sistema_Certi_Exp!$C$5:$C$17</c:f>
              <c:numCache>
                <c:formatCode>_(* #,##0_);_(* \(#,##0\);_(* "-"_);_(@_)</c:formatCode>
                <c:ptCount val="13"/>
                <c:pt idx="0">
                  <c:v>10620.270000000019</c:v>
                </c:pt>
                <c:pt idx="1">
                  <c:v>8881.630000000021</c:v>
                </c:pt>
                <c:pt idx="2">
                  <c:v>14292.390000000034</c:v>
                </c:pt>
                <c:pt idx="3">
                  <c:v>19056.55</c:v>
                </c:pt>
                <c:pt idx="4">
                  <c:v>22256.85000000002</c:v>
                </c:pt>
                <c:pt idx="5">
                  <c:v>6799.4700000000284</c:v>
                </c:pt>
                <c:pt idx="6">
                  <c:v>6518.0560000000178</c:v>
                </c:pt>
                <c:pt idx="7">
                  <c:v>7371.1670000000186</c:v>
                </c:pt>
                <c:pt idx="8">
                  <c:v>9137.8480000000163</c:v>
                </c:pt>
                <c:pt idx="9">
                  <c:v>7874.477000000009</c:v>
                </c:pt>
                <c:pt idx="10">
                  <c:v>11977.13099999995</c:v>
                </c:pt>
                <c:pt idx="11">
                  <c:v>10247</c:v>
                </c:pt>
                <c:pt idx="12" formatCode="#,##0">
                  <c:v>9364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7F-43C2-93F1-D4AA2A02E1B6}"/>
            </c:ext>
          </c:extLst>
        </c:ser>
        <c:ser>
          <c:idx val="1"/>
          <c:order val="1"/>
          <c:tx>
            <c:strRef>
              <c:f>Superf_Sistema_Certi_Exp!$D$4</c:f>
              <c:strCache>
                <c:ptCount val="1"/>
                <c:pt idx="0">
                  <c:v>AOSCA</c:v>
                </c:pt>
              </c:strCache>
            </c:strRef>
          </c:tx>
          <c:spPr>
            <a:ln w="38100" cap="rnd" cmpd="sng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7030A0"/>
              </a:solidFill>
              <a:ln w="9525">
                <a:solidFill>
                  <a:srgbClr val="61953D"/>
                </a:solidFill>
                <a:round/>
              </a:ln>
              <a:effectLst/>
            </c:spPr>
          </c:marker>
          <c:dPt>
            <c:idx val="27"/>
            <c:marker>
              <c:symbol val="circle"/>
              <c:size val="6"/>
              <c:spPr>
                <a:solidFill>
                  <a:srgbClr val="7030A0"/>
                </a:solidFill>
                <a:ln w="9525">
                  <a:solidFill>
                    <a:srgbClr val="61953D"/>
                  </a:solidFill>
                  <a:round/>
                </a:ln>
                <a:effectLst/>
              </c:spPr>
            </c:marker>
            <c:bubble3D val="0"/>
            <c:spPr>
              <a:ln w="38100" cap="rnd" cmpd="sng">
                <a:solidFill>
                  <a:srgbClr val="7030A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93-4E92-A29C-917AA77BB1AB}"/>
              </c:ext>
            </c:extLst>
          </c:dPt>
          <c:cat>
            <c:strRef>
              <c:f>Superf_Sistema_Certi_Exp!$B$5:$B$17</c:f>
              <c:strCache>
                <c:ptCount val="1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  <c:pt idx="12">
                  <c:v>2021-2022</c:v>
                </c:pt>
              </c:strCache>
            </c:strRef>
          </c:cat>
          <c:val>
            <c:numRef>
              <c:f>Superf_Sistema_Certi_Exp!$D$5:$D$17</c:f>
              <c:numCache>
                <c:formatCode>_(* #,##0_);_(* \(#,##0\);_(* "-"_);_(@_)</c:formatCode>
                <c:ptCount val="13"/>
                <c:pt idx="0">
                  <c:v>9873.7599999999984</c:v>
                </c:pt>
                <c:pt idx="1">
                  <c:v>8891.0499999999902</c:v>
                </c:pt>
                <c:pt idx="2">
                  <c:v>15699.649999999983</c:v>
                </c:pt>
                <c:pt idx="3">
                  <c:v>20154.169999999966</c:v>
                </c:pt>
                <c:pt idx="4">
                  <c:v>9837.1099999999587</c:v>
                </c:pt>
                <c:pt idx="5">
                  <c:v>2844.380000000006</c:v>
                </c:pt>
                <c:pt idx="6">
                  <c:v>4206.1500000000024</c:v>
                </c:pt>
                <c:pt idx="7">
                  <c:v>4387.846000000005</c:v>
                </c:pt>
                <c:pt idx="8">
                  <c:v>6572.5499999999856</c:v>
                </c:pt>
                <c:pt idx="9">
                  <c:v>4693.3520000000071</c:v>
                </c:pt>
                <c:pt idx="10">
                  <c:v>7976.76</c:v>
                </c:pt>
                <c:pt idx="11">
                  <c:v>4312</c:v>
                </c:pt>
                <c:pt idx="12" formatCode="#,##0">
                  <c:v>4449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7F-43C2-93F1-D4AA2A02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78944"/>
        <c:axId val="332175808"/>
      </c:lineChart>
      <c:catAx>
        <c:axId val="33217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75808"/>
        <c:crosses val="autoZero"/>
        <c:auto val="1"/>
        <c:lblAlgn val="ctr"/>
        <c:lblOffset val="100"/>
        <c:noMultiLvlLbl val="1"/>
      </c:catAx>
      <c:valAx>
        <c:axId val="33217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2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</a:t>
                </a:r>
                <a:r>
                  <a:rPr lang="es-CL" baseline="0"/>
                  <a:t> (ha)</a:t>
                </a:r>
                <a:endParaRPr lang="es-C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7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70AD47">
        <a:lumMod val="40000"/>
        <a:lumOff val="60000"/>
      </a:srgbClr>
    </a:solidFill>
    <a:ln w="12700">
      <a:solidFill>
        <a:schemeClr val="tx1"/>
      </a:solidFill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L"/>
              <a:t>Certificación Nacional</a:t>
            </a:r>
          </a:p>
          <a:p>
            <a:pPr>
              <a:defRPr>
                <a:solidFill>
                  <a:schemeClr val="dk1"/>
                </a:solidFill>
                <a:effectLst/>
              </a:defRPr>
            </a:pPr>
            <a:r>
              <a:rPr lang="es-CL"/>
              <a:t>Evolución Superficie de las principales especies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Evo_superficie_Nac_Esp!$B$17</c:f>
              <c:strCache>
                <c:ptCount val="1"/>
                <c:pt idx="0">
                  <c:v>TRIGO HARINERO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noFill/>
                <a:round/>
              </a:ln>
              <a:effectLst/>
            </c:spPr>
          </c:marker>
          <c:cat>
            <c:strRef>
              <c:f>Evo_superficie_Nac_Esp!$C$4:$O$4</c:f>
              <c:strCache>
                <c:ptCount val="1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  <c:pt idx="12">
                  <c:v>2021-2022</c:v>
                </c:pt>
              </c:strCache>
            </c:strRef>
          </c:cat>
          <c:val>
            <c:numRef>
              <c:f>Evo_superficie_Nac_Esp!$C$17:$O$17</c:f>
              <c:numCache>
                <c:formatCode>_ * #,##0.0_ ;_ * \-#,##0.0_ ;_ * "-"_ ;_ @_ </c:formatCode>
                <c:ptCount val="13"/>
                <c:pt idx="0">
                  <c:v>1729.78</c:v>
                </c:pt>
                <c:pt idx="1">
                  <c:v>1459.2799999999997</c:v>
                </c:pt>
                <c:pt idx="2">
                  <c:v>1740.6100000000001</c:v>
                </c:pt>
                <c:pt idx="3">
                  <c:v>2164.08</c:v>
                </c:pt>
                <c:pt idx="4">
                  <c:v>2223.96</c:v>
                </c:pt>
                <c:pt idx="5">
                  <c:v>1888.6</c:v>
                </c:pt>
                <c:pt idx="6">
                  <c:v>1658.3</c:v>
                </c:pt>
                <c:pt idx="7">
                  <c:v>1350.0000000000002</c:v>
                </c:pt>
                <c:pt idx="8">
                  <c:v>908.51</c:v>
                </c:pt>
                <c:pt idx="9">
                  <c:v>982.6959999999998</c:v>
                </c:pt>
                <c:pt idx="10">
                  <c:v>1137.32</c:v>
                </c:pt>
                <c:pt idx="11">
                  <c:v>1277.8</c:v>
                </c:pt>
                <c:pt idx="12" formatCode="#,##0.0">
                  <c:v>1443.2909999999999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92-4763-B5C6-1E268E60F8A8}"/>
            </c:ext>
          </c:extLst>
        </c:ser>
        <c:ser>
          <c:idx val="2"/>
          <c:order val="1"/>
          <c:tx>
            <c:strRef>
              <c:f>Evo_superficie_Nac_Esp!$B$14</c:f>
              <c:strCache>
                <c:ptCount val="1"/>
                <c:pt idx="0">
                  <c:v>PAPA</c:v>
                </c:pt>
              </c:strCache>
            </c:strRef>
          </c:tx>
          <c:spPr>
            <a:ln w="3492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rgbClr val="7030A0"/>
              </a:solidFill>
              <a:ln w="9525">
                <a:noFill/>
                <a:round/>
              </a:ln>
              <a:effectLst/>
            </c:spPr>
          </c:marker>
          <c:cat>
            <c:strRef>
              <c:f>Evo_superficie_Nac_Esp!$C$4:$O$4</c:f>
              <c:strCache>
                <c:ptCount val="1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  <c:pt idx="12">
                  <c:v>2021-2022</c:v>
                </c:pt>
              </c:strCache>
            </c:strRef>
          </c:cat>
          <c:val>
            <c:numRef>
              <c:f>Evo_superficie_Nac_Esp!$C$14:$O$14</c:f>
              <c:numCache>
                <c:formatCode>_ * #,##0.0_ ;_ * \-#,##0.0_ ;_ * "-"_ ;_ @_ </c:formatCode>
                <c:ptCount val="13"/>
                <c:pt idx="0">
                  <c:v>430.09</c:v>
                </c:pt>
                <c:pt idx="1">
                  <c:v>476.75000000000006</c:v>
                </c:pt>
                <c:pt idx="2">
                  <c:v>488.68000000000006</c:v>
                </c:pt>
                <c:pt idx="3">
                  <c:v>607.29999999999995</c:v>
                </c:pt>
                <c:pt idx="4">
                  <c:v>607.11</c:v>
                </c:pt>
                <c:pt idx="5">
                  <c:v>527.39999999999964</c:v>
                </c:pt>
                <c:pt idx="6">
                  <c:v>647.61899999999969</c:v>
                </c:pt>
                <c:pt idx="7">
                  <c:v>632.49399999999969</c:v>
                </c:pt>
                <c:pt idx="8">
                  <c:v>799.25600000000065</c:v>
                </c:pt>
                <c:pt idx="9">
                  <c:v>902.01600000000019</c:v>
                </c:pt>
                <c:pt idx="10">
                  <c:v>1017.3209999999993</c:v>
                </c:pt>
                <c:pt idx="11">
                  <c:v>1204.2</c:v>
                </c:pt>
                <c:pt idx="12" formatCode="#,##0.0">
                  <c:v>1307.2759999999996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92-4763-B5C6-1E268E60F8A8}"/>
            </c:ext>
          </c:extLst>
        </c:ser>
        <c:ser>
          <c:idx val="1"/>
          <c:order val="2"/>
          <c:tx>
            <c:strRef>
              <c:f>Evo_superficie_Nac_Esp!$B$16</c:f>
              <c:strCache>
                <c:ptCount val="1"/>
                <c:pt idx="0">
                  <c:v>TRIGO CANDEAL</c:v>
                </c:pt>
              </c:strCache>
            </c:strRef>
          </c:tx>
          <c:spPr>
            <a:ln w="38100" cap="rnd" cmpd="sng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noFill/>
                <a:round/>
              </a:ln>
              <a:effectLst/>
            </c:spPr>
          </c:marker>
          <c:dPt>
            <c:idx val="27"/>
            <c:marker>
              <c:symbol val="circle"/>
              <c:size val="6"/>
              <c:spPr>
                <a:solidFill>
                  <a:srgbClr val="FF0000"/>
                </a:solidFill>
                <a:ln w="9525">
                  <a:noFill/>
                  <a:round/>
                </a:ln>
                <a:effectLst/>
              </c:spPr>
            </c:marker>
            <c:bubble3D val="0"/>
            <c:spPr>
              <a:ln w="38100" cap="rnd" cmpd="sng">
                <a:solidFill>
                  <a:srgbClr val="FF000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92-4763-B5C6-1E268E60F8A8}"/>
              </c:ext>
            </c:extLst>
          </c:dPt>
          <c:cat>
            <c:strRef>
              <c:f>Evo_superficie_Nac_Esp!$C$4:$O$4</c:f>
              <c:strCache>
                <c:ptCount val="1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  <c:pt idx="12">
                  <c:v>2021-2022</c:v>
                </c:pt>
              </c:strCache>
            </c:strRef>
          </c:cat>
          <c:val>
            <c:numRef>
              <c:f>Evo_superficie_Nac_Esp!$C$16:$O$16</c:f>
              <c:numCache>
                <c:formatCode>_ * #,##0.0_ ;_ * \-#,##0.0_ ;_ * "-"_ ;_ @_ </c:formatCode>
                <c:ptCount val="13"/>
                <c:pt idx="0">
                  <c:v>267.8</c:v>
                </c:pt>
                <c:pt idx="1">
                  <c:v>182.35</c:v>
                </c:pt>
                <c:pt idx="2">
                  <c:v>218.6</c:v>
                </c:pt>
                <c:pt idx="3">
                  <c:v>288.10000000000002</c:v>
                </c:pt>
                <c:pt idx="4">
                  <c:v>335.75</c:v>
                </c:pt>
                <c:pt idx="5">
                  <c:v>479.9</c:v>
                </c:pt>
                <c:pt idx="6">
                  <c:v>497.8</c:v>
                </c:pt>
                <c:pt idx="7">
                  <c:v>336.6</c:v>
                </c:pt>
                <c:pt idx="8">
                  <c:v>344.1</c:v>
                </c:pt>
                <c:pt idx="9">
                  <c:v>404.6</c:v>
                </c:pt>
                <c:pt idx="10">
                  <c:v>348.57000000000005</c:v>
                </c:pt>
                <c:pt idx="11">
                  <c:v>309.10000000000002</c:v>
                </c:pt>
                <c:pt idx="12" formatCode="#,##0.0">
                  <c:v>267.79000000000002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7F-43C2-93F1-D4AA2A02E1B6}"/>
            </c:ext>
          </c:extLst>
        </c:ser>
        <c:ser>
          <c:idx val="0"/>
          <c:order val="3"/>
          <c:tx>
            <c:strRef>
              <c:f>Evo_superficie_Nac_Esp!$B$7</c:f>
              <c:strCache>
                <c:ptCount val="1"/>
                <c:pt idx="0">
                  <c:v>AVENA</c:v>
                </c:pt>
              </c:strCache>
            </c:strRef>
          </c:tx>
          <c:spPr>
            <a:ln w="19050" cap="rnd" cmpd="sng">
              <a:solidFill>
                <a:srgbClr val="DF8807"/>
              </a:solidFill>
              <a:prstDash val="solid"/>
              <a:round/>
              <a:headEnd type="none"/>
            </a:ln>
            <a:effectLst/>
          </c:spPr>
          <c:marker>
            <c:symbol val="circle"/>
            <c:size val="6"/>
            <c:spPr>
              <a:solidFill>
                <a:srgbClr val="DF8807"/>
              </a:solidFill>
              <a:ln w="9525">
                <a:noFill/>
                <a:round/>
              </a:ln>
              <a:effectLst/>
            </c:spPr>
          </c:marker>
          <c:cat>
            <c:strRef>
              <c:f>Evo_superficie_Nac_Esp!$C$4:$O$4</c:f>
              <c:strCache>
                <c:ptCount val="13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  <c:pt idx="12">
                  <c:v>2021-2022</c:v>
                </c:pt>
              </c:strCache>
            </c:strRef>
          </c:cat>
          <c:val>
            <c:numRef>
              <c:f>Evo_superficie_Nac_Esp!$C$7:$O$7</c:f>
              <c:numCache>
                <c:formatCode>_ * #,##0.0_ ;_ * \-#,##0.0_ ;_ * "-"_ ;_ @_ </c:formatCode>
                <c:ptCount val="13"/>
                <c:pt idx="0">
                  <c:v>248.8</c:v>
                </c:pt>
                <c:pt idx="1">
                  <c:v>188.85</c:v>
                </c:pt>
                <c:pt idx="2">
                  <c:v>170.3</c:v>
                </c:pt>
                <c:pt idx="3">
                  <c:v>204.3</c:v>
                </c:pt>
                <c:pt idx="4">
                  <c:v>377.64</c:v>
                </c:pt>
                <c:pt idx="5">
                  <c:v>317.69</c:v>
                </c:pt>
                <c:pt idx="6">
                  <c:v>239.9</c:v>
                </c:pt>
                <c:pt idx="7">
                  <c:v>352.38</c:v>
                </c:pt>
                <c:pt idx="8">
                  <c:v>330</c:v>
                </c:pt>
                <c:pt idx="9">
                  <c:v>278.54000000000002</c:v>
                </c:pt>
                <c:pt idx="10">
                  <c:v>374.7</c:v>
                </c:pt>
                <c:pt idx="11">
                  <c:v>370.9</c:v>
                </c:pt>
                <c:pt idx="12" formatCode="#,##0.0">
                  <c:v>450.90000000000003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7F-43C2-93F1-D4AA2A02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79728"/>
        <c:axId val="332180120"/>
      </c:lineChart>
      <c:catAx>
        <c:axId val="33217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80120"/>
        <c:crosses val="autoZero"/>
        <c:auto val="1"/>
        <c:lblAlgn val="ctr"/>
        <c:lblOffset val="100"/>
        <c:noMultiLvlLbl val="1"/>
      </c:catAx>
      <c:valAx>
        <c:axId val="33218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2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</a:t>
                </a:r>
                <a:r>
                  <a:rPr lang="es-CL" baseline="0"/>
                  <a:t> (ha)</a:t>
                </a:r>
                <a:endParaRPr lang="es-C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 * #,##0.0_ ;_ * \-#,##0.0_ ;_ * &quot;-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217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70AD47">
        <a:lumMod val="40000"/>
        <a:lumOff val="60000"/>
      </a:srgbClr>
    </a:solidFill>
    <a:ln w="12700">
      <a:solidFill>
        <a:schemeClr val="tx1"/>
      </a:solidFill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L" b="1" baseline="0">
                <a:solidFill>
                  <a:schemeClr val="tx1"/>
                </a:solidFill>
              </a:rPr>
              <a:t>Certificación Nacional</a:t>
            </a: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es-CL" b="1" baseline="0">
                <a:solidFill>
                  <a:schemeClr val="tx1"/>
                </a:solidFill>
              </a:rPr>
              <a:t>Porcentaje superficie por especie</a:t>
            </a:r>
            <a:endParaRPr lang="es-CL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59-4AFA-9E26-AC8C6C804FA0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59-4AFA-9E26-AC8C6C804FA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59-4AFA-9E26-AC8C6C804FA0}"/>
              </c:ext>
            </c:extLst>
          </c:dPt>
          <c:dPt>
            <c:idx val="3"/>
            <c:bubble3D val="0"/>
            <c:spPr>
              <a:solidFill>
                <a:srgbClr val="DF8807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59-4AFA-9E26-AC8C6C804FA0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59-4AFA-9E26-AC8C6C804FA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59-4AFA-9E26-AC8C6C804FA0}"/>
              </c:ext>
            </c:extLst>
          </c:dPt>
          <c:dPt>
            <c:idx val="6"/>
            <c:bubble3D val="0"/>
            <c:spPr>
              <a:solidFill>
                <a:srgbClr val="FF4F4F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59-4AFA-9E26-AC8C6C804FA0}"/>
              </c:ext>
            </c:extLst>
          </c:dPt>
          <c:dPt>
            <c:idx val="7"/>
            <c:bubble3D val="0"/>
            <c:spPr>
              <a:solidFill>
                <a:srgbClr val="7C380A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D59-4AFA-9E26-AC8C6C804FA0}"/>
              </c:ext>
            </c:extLst>
          </c:dPt>
          <c:dPt>
            <c:idx val="8"/>
            <c:bubble3D val="0"/>
            <c:spPr>
              <a:solidFill>
                <a:srgbClr val="FEBC8A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D59-4AFA-9E26-AC8C6C804F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D59-4AFA-9E26-AC8C6C804FA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D59-4AFA-9E26-AC8C6C804FA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D59-4AFA-9E26-AC8C6C804FA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D59-4AFA-9E26-AC8C6C804FA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D59-4AFA-9E26-AC8C6C804FA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D59-4AFA-9E26-AC8C6C804FA0}"/>
              </c:ext>
            </c:extLst>
          </c:dPt>
          <c:dLbls>
            <c:dLbl>
              <c:idx val="6"/>
              <c:layout>
                <c:manualLayout>
                  <c:x val="-5.6103713861609998E-2"/>
                  <c:y val="3.39280728206846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D59-4AFA-9E26-AC8C6C804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3329843601010547E-3"/>
                  <c:y val="-2.11436868263807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D59-4AFA-9E26-AC8C6C804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D59-4AFA-9E26-AC8C6C804FA0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D59-4AFA-9E26-AC8C6C804FA0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'supf especies Nacional'!$B$5:$B$13</c:f>
              <c:strCache>
                <c:ptCount val="9"/>
                <c:pt idx="0">
                  <c:v>TRIGO HARINERO</c:v>
                </c:pt>
                <c:pt idx="1">
                  <c:v>PAPA</c:v>
                </c:pt>
                <c:pt idx="2">
                  <c:v>ARROZ</c:v>
                </c:pt>
                <c:pt idx="3">
                  <c:v>AVENA</c:v>
                </c:pt>
                <c:pt idx="4">
                  <c:v>CEBADA</c:v>
                </c:pt>
                <c:pt idx="5">
                  <c:v>TRIGO CANDEAL</c:v>
                </c:pt>
                <c:pt idx="6">
                  <c:v>TRITICALE</c:v>
                </c:pt>
                <c:pt idx="7">
                  <c:v>LUPINO BLANCO</c:v>
                </c:pt>
                <c:pt idx="8">
                  <c:v>BALLICA ITALIANA</c:v>
                </c:pt>
              </c:strCache>
            </c:strRef>
          </c:cat>
          <c:val>
            <c:numRef>
              <c:f>'supf especies Nacional'!$C$5:$C$13</c:f>
              <c:numCache>
                <c:formatCode>#,##0.0_ ;\-#,##0.0\ </c:formatCode>
                <c:ptCount val="9"/>
                <c:pt idx="0">
                  <c:v>1443.2909999999999</c:v>
                </c:pt>
                <c:pt idx="1">
                  <c:v>1307.2759999999996</c:v>
                </c:pt>
                <c:pt idx="2">
                  <c:v>450.90000000000003</c:v>
                </c:pt>
                <c:pt idx="3">
                  <c:v>375.7</c:v>
                </c:pt>
                <c:pt idx="4">
                  <c:v>267.79000000000002</c:v>
                </c:pt>
                <c:pt idx="5">
                  <c:v>234.26999999999998</c:v>
                </c:pt>
                <c:pt idx="6">
                  <c:v>160.60000000000002</c:v>
                </c:pt>
                <c:pt idx="7">
                  <c:v>53</c:v>
                </c:pt>
                <c:pt idx="8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D59-4AFA-9E26-AC8C6C804FA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70AD47">
        <a:lumMod val="40000"/>
        <a:lumOff val="60000"/>
      </a:srgb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Certificación Nacional</a:t>
            </a: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es-CL"/>
              <a:t>Principales variedades de papa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59-4AFA-9E26-AC8C6C804FA0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59-4AFA-9E26-AC8C6C804FA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59-4AFA-9E26-AC8C6C804FA0}"/>
              </c:ext>
            </c:extLst>
          </c:dPt>
          <c:dPt>
            <c:idx val="3"/>
            <c:bubble3D val="0"/>
            <c:spPr>
              <a:solidFill>
                <a:srgbClr val="DF8807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59-4AFA-9E26-AC8C6C804FA0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59-4AFA-9E26-AC8C6C804FA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59-4AFA-9E26-AC8C6C804FA0}"/>
              </c:ext>
            </c:extLst>
          </c:dPt>
          <c:dPt>
            <c:idx val="6"/>
            <c:bubble3D val="0"/>
            <c:spPr>
              <a:solidFill>
                <a:srgbClr val="FF4F4F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59-4AFA-9E26-AC8C6C804FA0}"/>
              </c:ext>
            </c:extLst>
          </c:dPt>
          <c:dPt>
            <c:idx val="7"/>
            <c:bubble3D val="0"/>
            <c:spPr>
              <a:solidFill>
                <a:srgbClr val="7C380A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D59-4AFA-9E26-AC8C6C804FA0}"/>
              </c:ext>
            </c:extLst>
          </c:dPt>
          <c:dPt>
            <c:idx val="8"/>
            <c:bubble3D val="0"/>
            <c:spPr>
              <a:solidFill>
                <a:srgbClr val="FEBC8A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D59-4AFA-9E26-AC8C6C804F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D59-4AFA-9E26-AC8C6C804FA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D59-4AFA-9E26-AC8C6C804FA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D59-4AFA-9E26-AC8C6C804FA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D59-4AFA-9E26-AC8C6C804FA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D59-4AFA-9E26-AC8C6C804FA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D59-4AFA-9E26-AC8C6C804FA0}"/>
              </c:ext>
            </c:extLst>
          </c:dPt>
          <c:dLbls>
            <c:dLbl>
              <c:idx val="6"/>
              <c:layout>
                <c:manualLayout>
                  <c:x val="-5.6103713861609998E-2"/>
                  <c:y val="3.39280728206846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D59-4AFA-9E26-AC8C6C804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3329843601010547E-3"/>
                  <c:y val="-2.11436868263807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D59-4AFA-9E26-AC8C6C804FA0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D59-4AFA-9E26-AC8C6C804FA0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D59-4AFA-9E26-AC8C6C804FA0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'Variedades de Papa'!$B$4:$B$10</c:f>
              <c:strCache>
                <c:ptCount val="7"/>
                <c:pt idx="0">
                  <c:v>OTRAS</c:v>
                </c:pt>
                <c:pt idx="1">
                  <c:v>ASTERIX</c:v>
                </c:pt>
                <c:pt idx="2">
                  <c:v>RODEO</c:v>
                </c:pt>
                <c:pt idx="3">
                  <c:v>ATLANTIC</c:v>
                </c:pt>
                <c:pt idx="4">
                  <c:v>ROSI</c:v>
                </c:pt>
                <c:pt idx="5">
                  <c:v>PATAGONIA INIA</c:v>
                </c:pt>
                <c:pt idx="6">
                  <c:v>FL - 1867</c:v>
                </c:pt>
              </c:strCache>
            </c:strRef>
          </c:cat>
          <c:val>
            <c:numRef>
              <c:f>'Variedades de Papa'!$C$4:$C$10</c:f>
              <c:numCache>
                <c:formatCode>#,##0.0</c:formatCode>
                <c:ptCount val="7"/>
                <c:pt idx="0">
                  <c:v>231.8</c:v>
                </c:pt>
                <c:pt idx="1">
                  <c:v>197.08100000000005</c:v>
                </c:pt>
                <c:pt idx="2">
                  <c:v>192.17899999999995</c:v>
                </c:pt>
                <c:pt idx="3">
                  <c:v>135.93699999999998</c:v>
                </c:pt>
                <c:pt idx="4">
                  <c:v>98.904000000000011</c:v>
                </c:pt>
                <c:pt idx="5">
                  <c:v>71.435000000000002</c:v>
                </c:pt>
                <c:pt idx="6">
                  <c:v>63.47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D59-4AFA-9E26-AC8C6C804FA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70AD47">
        <a:lumMod val="40000"/>
        <a:lumOff val="60000"/>
      </a:srgb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Certificación Nacional</a:t>
            </a: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es-CL"/>
              <a:t>Principales variedades de trigo harinero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59-4AFA-9E26-AC8C6C804FA0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59-4AFA-9E26-AC8C6C804FA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59-4AFA-9E26-AC8C6C804FA0}"/>
              </c:ext>
            </c:extLst>
          </c:dPt>
          <c:dPt>
            <c:idx val="3"/>
            <c:bubble3D val="0"/>
            <c:spPr>
              <a:solidFill>
                <a:srgbClr val="DF8807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59-4AFA-9E26-AC8C6C804FA0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59-4AFA-9E26-AC8C6C804FA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59-4AFA-9E26-AC8C6C804FA0}"/>
              </c:ext>
            </c:extLst>
          </c:dPt>
          <c:dPt>
            <c:idx val="6"/>
            <c:bubble3D val="0"/>
            <c:spPr>
              <a:solidFill>
                <a:srgbClr val="FF4F4F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59-4AFA-9E26-AC8C6C804FA0}"/>
              </c:ext>
            </c:extLst>
          </c:dPt>
          <c:dPt>
            <c:idx val="7"/>
            <c:bubble3D val="0"/>
            <c:spPr>
              <a:solidFill>
                <a:srgbClr val="7C380A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D59-4AFA-9E26-AC8C6C804FA0}"/>
              </c:ext>
            </c:extLst>
          </c:dPt>
          <c:dPt>
            <c:idx val="8"/>
            <c:bubble3D val="0"/>
            <c:spPr>
              <a:solidFill>
                <a:srgbClr val="FEBC8A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D59-4AFA-9E26-AC8C6C804F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D59-4AFA-9E26-AC8C6C804FA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D59-4AFA-9E26-AC8C6C804FA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D59-4AFA-9E26-AC8C6C804FA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D59-4AFA-9E26-AC8C6C804FA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D59-4AFA-9E26-AC8C6C804FA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D59-4AFA-9E26-AC8C6C804FA0}"/>
              </c:ext>
            </c:extLst>
          </c:dPt>
          <c:dLbls>
            <c:dLbl>
              <c:idx val="6"/>
              <c:layout>
                <c:manualLayout>
                  <c:x val="-5.6103713861609998E-2"/>
                  <c:y val="3.39280728206846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D59-4AFA-9E26-AC8C6C804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3329843601010547E-3"/>
                  <c:y val="-2.11436868263807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D59-4AFA-9E26-AC8C6C804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9760792494221796E-3"/>
                  <c:y val="-2.0167658178660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D59-4AFA-9E26-AC8C6C804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D59-4AFA-9E26-AC8C6C804FA0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D59-4AFA-9E26-AC8C6C804FA0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'Variedades de Trigo Harinero'!$B$5:$B$14</c:f>
              <c:strCache>
                <c:ptCount val="10"/>
                <c:pt idx="0">
                  <c:v>FRITZ BAER</c:v>
                </c:pt>
                <c:pt idx="1">
                  <c:v>BAKAN BAER</c:v>
                </c:pt>
                <c:pt idx="2">
                  <c:v>PANTERA INIA</c:v>
                </c:pt>
                <c:pt idx="3">
                  <c:v>ÑEKE BAER</c:v>
                </c:pt>
                <c:pt idx="4">
                  <c:v>TOBAK</c:v>
                </c:pt>
                <c:pt idx="5">
                  <c:v>QUINTUS</c:v>
                </c:pt>
                <c:pt idx="6">
                  <c:v>ROCKY INIA</c:v>
                </c:pt>
                <c:pt idx="7">
                  <c:v>PATRAS</c:v>
                </c:pt>
                <c:pt idx="8">
                  <c:v>CHEVIGNON</c:v>
                </c:pt>
                <c:pt idx="9">
                  <c:v>CRAC BAER</c:v>
                </c:pt>
              </c:strCache>
            </c:strRef>
          </c:cat>
          <c:val>
            <c:numRef>
              <c:f>'Variedades de Trigo Harinero'!$C$5:$C$14</c:f>
              <c:numCache>
                <c:formatCode>_(* #,##0_);_(* \(#,##0\);_(* "-"_);_(@_)</c:formatCode>
                <c:ptCount val="10"/>
                <c:pt idx="0">
                  <c:v>286.7</c:v>
                </c:pt>
                <c:pt idx="1">
                  <c:v>177.5</c:v>
                </c:pt>
                <c:pt idx="2">
                  <c:v>152.6</c:v>
                </c:pt>
                <c:pt idx="3">
                  <c:v>121</c:v>
                </c:pt>
                <c:pt idx="4">
                  <c:v>106</c:v>
                </c:pt>
                <c:pt idx="5">
                  <c:v>95</c:v>
                </c:pt>
                <c:pt idx="6">
                  <c:v>79.3</c:v>
                </c:pt>
                <c:pt idx="7">
                  <c:v>76.8</c:v>
                </c:pt>
                <c:pt idx="8">
                  <c:v>76</c:v>
                </c:pt>
                <c:pt idx="9">
                  <c:v>41.5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D59-4AFA-9E26-AC8C6C804FA0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C0F-436E-8FC7-F468D3F140A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9C0F-436E-8FC7-F468D3F140A5}"/>
              </c:ext>
            </c:extLst>
          </c:dPt>
          <c:dPt>
            <c:idx val="2"/>
            <c:bubble3D val="0"/>
            <c:spPr>
              <a:solidFill>
                <a:srgbClr val="8C3EC6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9C0F-436E-8FC7-F468D3F140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9C0F-436E-8FC7-F468D3F140A5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9C0F-436E-8FC7-F468D3F140A5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9C0F-436E-8FC7-F468D3F140A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9C0F-436E-8FC7-F468D3F140A5}"/>
              </c:ext>
            </c:extLst>
          </c:dPt>
          <c:dPt>
            <c:idx val="7"/>
            <c:bubble3D val="0"/>
            <c:spPr>
              <a:solidFill>
                <a:srgbClr val="C2581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9C0F-436E-8FC7-F468D3F140A5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9C0F-436E-8FC7-F468D3F140A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9C0F-436E-8FC7-F468D3F140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'Variedades de Trigo Harinero'!$B$5:$B$14</c:f>
              <c:strCache>
                <c:ptCount val="10"/>
                <c:pt idx="0">
                  <c:v>FRITZ BAER</c:v>
                </c:pt>
                <c:pt idx="1">
                  <c:v>BAKAN BAER</c:v>
                </c:pt>
                <c:pt idx="2">
                  <c:v>PANTERA INIA</c:v>
                </c:pt>
                <c:pt idx="3">
                  <c:v>ÑEKE BAER</c:v>
                </c:pt>
                <c:pt idx="4">
                  <c:v>TOBAK</c:v>
                </c:pt>
                <c:pt idx="5">
                  <c:v>QUINTUS</c:v>
                </c:pt>
                <c:pt idx="6">
                  <c:v>ROCKY INIA</c:v>
                </c:pt>
                <c:pt idx="7">
                  <c:v>PATRAS</c:v>
                </c:pt>
                <c:pt idx="8">
                  <c:v>CHEVIGNON</c:v>
                </c:pt>
                <c:pt idx="9">
                  <c:v>CRAC BAER</c:v>
                </c:pt>
              </c:strCache>
            </c:strRef>
          </c:cat>
          <c:val>
            <c:numRef>
              <c:f>[1]Hoja1!$B$30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2-9C0F-436E-8FC7-F468D3F140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70AD47">
        <a:lumMod val="40000"/>
        <a:lumOff val="60000"/>
      </a:srgb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114300</xdr:rowOff>
    </xdr:from>
    <xdr:to>
      <xdr:col>2</xdr:col>
      <xdr:colOff>723900</xdr:colOff>
      <xdr:row>7</xdr:row>
      <xdr:rowOff>78757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D699B75-1133-4936-B928-486A59DC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14300"/>
          <a:ext cx="1470660" cy="133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</xdr:row>
      <xdr:rowOff>95250</xdr:rowOff>
    </xdr:from>
    <xdr:to>
      <xdr:col>9</xdr:col>
      <xdr:colOff>373380</xdr:colOff>
      <xdr:row>22</xdr:row>
      <xdr:rowOff>91440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163830</xdr:colOff>
      <xdr:row>2</xdr:row>
      <xdr:rowOff>123825</xdr:rowOff>
    </xdr:from>
    <xdr:to>
      <xdr:col>8</xdr:col>
      <xdr:colOff>133350</xdr:colOff>
      <xdr:row>18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344805</xdr:colOff>
      <xdr:row>2</xdr:row>
      <xdr:rowOff>57150</xdr:rowOff>
    </xdr:from>
    <xdr:to>
      <xdr:col>12</xdr:col>
      <xdr:colOff>581025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28575</xdr:rowOff>
    </xdr:from>
    <xdr:to>
      <xdr:col>13</xdr:col>
      <xdr:colOff>761764</xdr:colOff>
      <xdr:row>25</xdr:row>
      <xdr:rowOff>2227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1</xdr:row>
      <xdr:rowOff>85725</xdr:rowOff>
    </xdr:from>
    <xdr:to>
      <xdr:col>9</xdr:col>
      <xdr:colOff>373380</xdr:colOff>
      <xdr:row>22</xdr:row>
      <xdr:rowOff>40005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74083</xdr:colOff>
      <xdr:row>2</xdr:row>
      <xdr:rowOff>187429</xdr:rowOff>
    </xdr:from>
    <xdr:to>
      <xdr:col>18</xdr:col>
      <xdr:colOff>441747</xdr:colOff>
      <xdr:row>30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36195</xdr:rowOff>
    </xdr:from>
    <xdr:to>
      <xdr:col>14</xdr:col>
      <xdr:colOff>451485</xdr:colOff>
      <xdr:row>19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127000</xdr:rowOff>
    </xdr:from>
    <xdr:to>
      <xdr:col>10</xdr:col>
      <xdr:colOff>753532</xdr:colOff>
      <xdr:row>45</xdr:row>
      <xdr:rowOff>8468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2</xdr:row>
      <xdr:rowOff>180975</xdr:rowOff>
    </xdr:from>
    <xdr:to>
      <xdr:col>9</xdr:col>
      <xdr:colOff>0</xdr:colOff>
      <xdr:row>22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4</xdr:row>
      <xdr:rowOff>163830</xdr:rowOff>
    </xdr:from>
    <xdr:to>
      <xdr:col>9</xdr:col>
      <xdr:colOff>152400</xdr:colOff>
      <xdr:row>24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%20General_10-03-2022_10_19_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P29"/>
  <sheetViews>
    <sheetView tabSelected="1" topLeftCell="A4" workbookViewId="0">
      <selection activeCell="Q17" sqref="Q17"/>
    </sheetView>
  </sheetViews>
  <sheetFormatPr baseColWidth="10" defaultColWidth="11.5703125" defaultRowHeight="15" x14ac:dyDescent="0.25"/>
  <cols>
    <col min="1" max="7" width="11.5703125" style="6"/>
    <col min="8" max="8" width="7.42578125" style="6" customWidth="1"/>
    <col min="9" max="9" width="7.7109375" style="6" customWidth="1"/>
    <col min="10" max="16384" width="11.5703125" style="6"/>
  </cols>
  <sheetData>
    <row r="2" spans="1:11" x14ac:dyDescent="0.25">
      <c r="B2"/>
    </row>
    <row r="3" spans="1:11" ht="18.75" x14ac:dyDescent="0.3">
      <c r="F3" s="18"/>
      <c r="G3" s="19"/>
      <c r="H3" s="20" t="s">
        <v>179</v>
      </c>
      <c r="I3" s="19"/>
      <c r="J3" s="19"/>
      <c r="K3" s="17"/>
    </row>
    <row r="4" spans="1:11" ht="18.75" x14ac:dyDescent="0.3">
      <c r="F4" s="18"/>
      <c r="G4" s="19"/>
      <c r="H4" s="20" t="s">
        <v>183</v>
      </c>
      <c r="I4" s="19"/>
      <c r="J4" s="19"/>
      <c r="K4" s="17"/>
    </row>
    <row r="10" spans="1:11" x14ac:dyDescent="0.25">
      <c r="A10" s="8"/>
      <c r="B10" s="68" t="s">
        <v>87</v>
      </c>
      <c r="C10" s="68"/>
      <c r="D10" s="68"/>
      <c r="E10" s="68"/>
      <c r="F10" s="68"/>
      <c r="G10" s="68"/>
    </row>
    <row r="11" spans="1:11" ht="10.9" customHeight="1" x14ac:dyDescent="0.25">
      <c r="A11" s="8"/>
      <c r="B11" s="8"/>
      <c r="C11" s="8"/>
      <c r="D11" s="8"/>
      <c r="E11" s="8"/>
      <c r="F11" s="8"/>
      <c r="G11" s="8"/>
    </row>
    <row r="12" spans="1:11" x14ac:dyDescent="0.25">
      <c r="A12" s="8"/>
      <c r="B12" s="69" t="s">
        <v>86</v>
      </c>
      <c r="C12" s="69"/>
      <c r="D12" s="69"/>
      <c r="E12" s="69"/>
      <c r="F12" s="8"/>
      <c r="G12" s="8"/>
    </row>
    <row r="13" spans="1:11" ht="10.9" customHeight="1" x14ac:dyDescent="0.25">
      <c r="A13" s="8"/>
      <c r="B13" s="8"/>
      <c r="C13" s="8"/>
      <c r="D13" s="8"/>
      <c r="E13" s="8"/>
      <c r="F13" s="8"/>
      <c r="G13" s="8"/>
    </row>
    <row r="14" spans="1:11" ht="10.9" customHeight="1" x14ac:dyDescent="0.25"/>
    <row r="15" spans="1:11" x14ac:dyDescent="0.25">
      <c r="B15" s="7" t="s">
        <v>152</v>
      </c>
      <c r="J15" s="7" t="s">
        <v>153</v>
      </c>
    </row>
    <row r="16" spans="1:11" ht="10.9" customHeight="1" x14ac:dyDescent="0.25"/>
    <row r="17" spans="1:16" x14ac:dyDescent="0.25">
      <c r="B17" s="70" t="s">
        <v>128</v>
      </c>
      <c r="C17" s="70"/>
      <c r="D17" s="70"/>
      <c r="E17" s="70"/>
      <c r="F17" s="70"/>
      <c r="G17" s="70"/>
      <c r="H17" s="70"/>
      <c r="J17" s="66" t="s">
        <v>129</v>
      </c>
      <c r="K17" s="66"/>
      <c r="L17" s="66"/>
      <c r="M17" s="66"/>
      <c r="N17" s="66"/>
      <c r="O17" s="66"/>
      <c r="P17" s="66"/>
    </row>
    <row r="18" spans="1:16" ht="10.9" customHeight="1" x14ac:dyDescent="0.25"/>
    <row r="19" spans="1:16" x14ac:dyDescent="0.25">
      <c r="B19" s="68" t="s">
        <v>130</v>
      </c>
      <c r="C19" s="68"/>
      <c r="D19" s="68"/>
      <c r="E19" s="68"/>
      <c r="F19" s="68"/>
      <c r="G19" s="68"/>
      <c r="H19" s="68"/>
      <c r="J19" s="68" t="s">
        <v>131</v>
      </c>
      <c r="K19" s="68"/>
      <c r="L19" s="68"/>
      <c r="M19" s="68"/>
      <c r="N19" s="68"/>
      <c r="O19" s="68"/>
      <c r="P19" s="68"/>
    </row>
    <row r="20" spans="1:16" ht="10.9" customHeight="1" x14ac:dyDescent="0.25"/>
    <row r="21" spans="1:16" x14ac:dyDescent="0.25">
      <c r="A21" s="8"/>
      <c r="B21" s="67" t="s">
        <v>146</v>
      </c>
      <c r="C21" s="67"/>
      <c r="D21" s="67"/>
      <c r="E21" s="67"/>
      <c r="F21" s="8"/>
      <c r="J21" s="67" t="s">
        <v>150</v>
      </c>
      <c r="K21" s="67"/>
      <c r="L21" s="67"/>
      <c r="M21" s="67"/>
    </row>
    <row r="22" spans="1:16" ht="10.9" customHeight="1" x14ac:dyDescent="0.25">
      <c r="A22" s="8"/>
      <c r="B22" s="8"/>
      <c r="C22" s="8"/>
      <c r="D22" s="8"/>
      <c r="E22" s="8"/>
      <c r="F22" s="8"/>
    </row>
    <row r="23" spans="1:16" x14ac:dyDescent="0.25">
      <c r="B23" s="67" t="s">
        <v>149</v>
      </c>
      <c r="C23" s="67"/>
      <c r="D23" s="67"/>
      <c r="E23" s="67"/>
      <c r="I23" s="8"/>
      <c r="J23" s="66" t="s">
        <v>138</v>
      </c>
      <c r="K23" s="66"/>
      <c r="L23" s="66"/>
      <c r="M23" s="66"/>
    </row>
    <row r="24" spans="1:16" ht="10.9" customHeight="1" x14ac:dyDescent="0.25">
      <c r="I24" s="8"/>
      <c r="J24" s="8"/>
      <c r="K24" s="8"/>
      <c r="L24" s="8"/>
      <c r="M24" s="8"/>
    </row>
    <row r="25" spans="1:16" x14ac:dyDescent="0.25">
      <c r="A25" s="8"/>
      <c r="B25" s="66" t="s">
        <v>136</v>
      </c>
      <c r="C25" s="66"/>
      <c r="D25" s="66"/>
      <c r="E25" s="66"/>
      <c r="F25" s="8"/>
      <c r="I25" s="8"/>
      <c r="J25" s="68" t="s">
        <v>139</v>
      </c>
      <c r="K25" s="68"/>
      <c r="L25" s="68"/>
      <c r="M25" s="8"/>
    </row>
    <row r="26" spans="1:16" ht="10.9" customHeight="1" x14ac:dyDescent="0.25">
      <c r="A26" s="8"/>
      <c r="B26" s="8"/>
      <c r="C26" s="8"/>
      <c r="D26" s="8"/>
      <c r="E26" s="8"/>
      <c r="F26" s="8"/>
      <c r="I26" s="8"/>
      <c r="J26" s="8"/>
      <c r="K26" s="8"/>
      <c r="L26" s="8"/>
      <c r="M26" s="8"/>
    </row>
    <row r="27" spans="1:16" x14ac:dyDescent="0.25">
      <c r="A27" s="8"/>
      <c r="B27" s="66" t="s">
        <v>137</v>
      </c>
      <c r="C27" s="66"/>
      <c r="D27" s="66"/>
      <c r="E27" s="66"/>
      <c r="F27" s="66"/>
      <c r="I27" s="8"/>
      <c r="J27" s="66" t="s">
        <v>140</v>
      </c>
      <c r="K27" s="66"/>
      <c r="L27" s="66"/>
      <c r="M27" s="8"/>
    </row>
    <row r="28" spans="1:16" ht="10.9" customHeight="1" x14ac:dyDescent="0.25">
      <c r="A28" s="8"/>
      <c r="B28" s="8"/>
      <c r="C28" s="8"/>
      <c r="D28" s="8"/>
      <c r="E28" s="8"/>
      <c r="F28" s="8"/>
    </row>
    <row r="29" spans="1:16" x14ac:dyDescent="0.25">
      <c r="A29" s="8"/>
      <c r="B29" s="66" t="s">
        <v>145</v>
      </c>
      <c r="C29" s="66"/>
      <c r="D29" s="66"/>
      <c r="E29" s="66"/>
      <c r="F29" s="66"/>
    </row>
  </sheetData>
  <sheetProtection sort="0" autoFilter="0"/>
  <mergeCells count="15">
    <mergeCell ref="B10:G10"/>
    <mergeCell ref="B12:E12"/>
    <mergeCell ref="J17:P17"/>
    <mergeCell ref="J19:P19"/>
    <mergeCell ref="B17:H17"/>
    <mergeCell ref="B19:H19"/>
    <mergeCell ref="B29:F29"/>
    <mergeCell ref="B25:E25"/>
    <mergeCell ref="J23:M23"/>
    <mergeCell ref="B21:E21"/>
    <mergeCell ref="B27:F27"/>
    <mergeCell ref="B23:E23"/>
    <mergeCell ref="J21:M21"/>
    <mergeCell ref="J25:L25"/>
    <mergeCell ref="J27:L27"/>
  </mergeCells>
  <hyperlinks>
    <hyperlink ref="B10" location="Evo_superf_nac_y_Exportación!A1" display="EVOLUCIÓN DE LA SUPERFICIE BAJO CERTIFICACIÓN NACIONAL Y EXPORTACIÓN"/>
    <hyperlink ref="B12" location="'Superf por región'!A1" display="SUPERFICIE BAJO CERTIFICACIÓN POR REGIÓN"/>
    <hyperlink ref="B17:H17" location="Evo_superficie_Exp_Esp!A1" display="EVOLUCIÓN CERTIFICACIÓN EXPORTACIÓN SUPERFICIE MULTIPLICADA POR ESPECIE"/>
    <hyperlink ref="B19:H19" location="'supf especies_exp'!A1" display="SUPERFICIE ESPECIE CERTIFICACIÓN PARA EXPORTACIÓN TEMPORADA 2019-2020"/>
    <hyperlink ref="B25" location="Superf_Sistema_Certi_Exp!A1" display="SUPERFICIE POR SISTEMA DE CERTIFICACIÓN"/>
    <hyperlink ref="B27" location="'Exportación por Categoría'!A1" display="SUPERFICIE Y NÚMERO DE SEMILLEROS POR CATEGORÍA"/>
    <hyperlink ref="J17:P17" location="Evo_superficie_Nac_Esp!A1" display="EVOLUCIÓN CERTIFICACIÓN NACIONAL SUPERFICIE MULTIPLICADA POR ESPECIE"/>
    <hyperlink ref="J19:P19" location="'supf especies Nacional'!A1" display="SUPERFICIE ESPECIE CERTIFICACIÓN NACIONAL TEMPORADA 2019-2020"/>
    <hyperlink ref="J23" location="'Variedades de Trigo Harinero'!A1" display="VARIEDADES DE TRIGO HARINERO CERTIFICADAS"/>
    <hyperlink ref="J27" location="'Variedades de Avena'!A1" display="VARIEDADES DE AVENA CERTIFICADAS"/>
    <hyperlink ref="J25" location="'Variedades de Papa'!A1" display="VARIEDADES DE PAPA CERTFICADAS"/>
    <hyperlink ref="B29:E29" location="'Destino exportación'!A1" display="DESTINO DE EXPORTACIÓN MAÍZ, MARAVILLA Y RAPS"/>
    <hyperlink ref="B21" location="'esp. certificación por region'!A1" display="ESPECIES CERTIFICACIÓN EXPORTACIÓN POR REGIÓN"/>
    <hyperlink ref="B23:E23" location="'Esp OVM Certificadas'!A1" display="ESPECIES CERTIFICAS CONVENCIONAL Y OVM"/>
    <hyperlink ref="J21" location="'superf nacionales por region'!A1" display="ESPECIES CERTIFICACIÓN NACIONAL POR REGIÓ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Q19"/>
  <sheetViews>
    <sheetView zoomScale="90" zoomScaleNormal="90" workbookViewId="0"/>
  </sheetViews>
  <sheetFormatPr baseColWidth="10" defaultRowHeight="15" x14ac:dyDescent="0.25"/>
  <cols>
    <col min="1" max="1" width="3.85546875" customWidth="1"/>
    <col min="2" max="2" width="16.7109375" bestFit="1" customWidth="1"/>
    <col min="15" max="15" width="12.85546875" bestFit="1" customWidth="1"/>
  </cols>
  <sheetData>
    <row r="1" spans="2:17" x14ac:dyDescent="0.25">
      <c r="B1" s="5" t="s">
        <v>143</v>
      </c>
      <c r="I1" s="12" t="s">
        <v>141</v>
      </c>
    </row>
    <row r="3" spans="2:17" x14ac:dyDescent="0.25">
      <c r="B3" s="90" t="s">
        <v>124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7" x14ac:dyDescent="0.25">
      <c r="B4" s="56" t="s">
        <v>0</v>
      </c>
      <c r="C4" s="57" t="s">
        <v>101</v>
      </c>
      <c r="D4" s="57" t="s">
        <v>102</v>
      </c>
      <c r="E4" s="57" t="s">
        <v>103</v>
      </c>
      <c r="F4" s="57" t="s">
        <v>104</v>
      </c>
      <c r="G4" s="57" t="s">
        <v>105</v>
      </c>
      <c r="H4" s="57" t="s">
        <v>106</v>
      </c>
      <c r="I4" s="57" t="s">
        <v>107</v>
      </c>
      <c r="J4" s="57" t="s">
        <v>108</v>
      </c>
      <c r="K4" s="57" t="s">
        <v>109</v>
      </c>
      <c r="L4" s="57" t="s">
        <v>110</v>
      </c>
      <c r="M4" s="57" t="s">
        <v>2</v>
      </c>
      <c r="N4" s="57" t="s">
        <v>155</v>
      </c>
      <c r="O4" s="102" t="s">
        <v>181</v>
      </c>
    </row>
    <row r="5" spans="2:17" x14ac:dyDescent="0.25">
      <c r="B5" s="51" t="s">
        <v>125</v>
      </c>
      <c r="C5" s="52">
        <v>9.9999999999999992E-2</v>
      </c>
      <c r="D5" s="52">
        <v>0.54</v>
      </c>
      <c r="E5" s="52">
        <v>0.06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87">
        <v>0</v>
      </c>
      <c r="P5" s="23"/>
    </row>
    <row r="6" spans="2:17" x14ac:dyDescent="0.25">
      <c r="B6" s="51" t="s">
        <v>46</v>
      </c>
      <c r="C6" s="52">
        <v>206.10999999999999</v>
      </c>
      <c r="D6" s="52">
        <v>332.15</v>
      </c>
      <c r="E6" s="52">
        <v>248.51000000000002</v>
      </c>
      <c r="F6" s="52">
        <v>151.25</v>
      </c>
      <c r="G6" s="52">
        <v>190.61</v>
      </c>
      <c r="H6" s="52">
        <v>218.96000000000004</v>
      </c>
      <c r="I6" s="52">
        <v>275.34099999999995</v>
      </c>
      <c r="J6" s="52">
        <v>295.536</v>
      </c>
      <c r="K6" s="52">
        <v>277.25400000000002</v>
      </c>
      <c r="L6" s="52">
        <v>278.98</v>
      </c>
      <c r="M6" s="52">
        <v>315.23</v>
      </c>
      <c r="N6" s="52">
        <v>399</v>
      </c>
      <c r="O6" s="107">
        <v>234.26999999999998</v>
      </c>
      <c r="P6" s="23"/>
    </row>
    <row r="7" spans="2:17" x14ac:dyDescent="0.25">
      <c r="B7" s="51" t="s">
        <v>13</v>
      </c>
      <c r="C7" s="52">
        <v>248.8</v>
      </c>
      <c r="D7" s="52">
        <v>188.85</v>
      </c>
      <c r="E7" s="52">
        <v>170.3</v>
      </c>
      <c r="F7" s="52">
        <v>204.3</v>
      </c>
      <c r="G7" s="52">
        <v>377.64</v>
      </c>
      <c r="H7" s="52">
        <v>317.69</v>
      </c>
      <c r="I7" s="52">
        <v>239.9</v>
      </c>
      <c r="J7" s="52">
        <v>352.38</v>
      </c>
      <c r="K7" s="52">
        <v>330</v>
      </c>
      <c r="L7" s="52">
        <v>278.54000000000002</v>
      </c>
      <c r="M7" s="52">
        <v>374.7</v>
      </c>
      <c r="N7" s="52">
        <v>370.9</v>
      </c>
      <c r="O7" s="87">
        <v>450.90000000000003</v>
      </c>
      <c r="P7" s="23"/>
      <c r="Q7" s="16"/>
    </row>
    <row r="8" spans="2:17" x14ac:dyDescent="0.25">
      <c r="B8" s="51" t="s">
        <v>126</v>
      </c>
      <c r="C8" s="52">
        <v>2.5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87">
        <v>0</v>
      </c>
      <c r="P8" s="23"/>
    </row>
    <row r="9" spans="2:17" x14ac:dyDescent="0.25">
      <c r="B9" s="51" t="s">
        <v>22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13.5</v>
      </c>
      <c r="O9" s="87">
        <v>22</v>
      </c>
      <c r="P9" s="23"/>
    </row>
    <row r="10" spans="2:17" x14ac:dyDescent="0.25">
      <c r="B10" s="51" t="s">
        <v>45</v>
      </c>
      <c r="C10" s="52">
        <v>503.85</v>
      </c>
      <c r="D10" s="52">
        <v>518.1</v>
      </c>
      <c r="E10" s="52">
        <v>504.2</v>
      </c>
      <c r="F10" s="52">
        <v>12.2</v>
      </c>
      <c r="G10" s="52">
        <v>342.2</v>
      </c>
      <c r="H10" s="52">
        <v>326.3</v>
      </c>
      <c r="I10" s="52">
        <v>255</v>
      </c>
      <c r="J10" s="52">
        <v>229.9</v>
      </c>
      <c r="K10" s="52">
        <v>204.5</v>
      </c>
      <c r="L10" s="52">
        <v>367.3</v>
      </c>
      <c r="M10" s="52">
        <v>265</v>
      </c>
      <c r="N10" s="52">
        <v>333</v>
      </c>
      <c r="O10" s="87">
        <v>375.7</v>
      </c>
      <c r="P10" s="23"/>
    </row>
    <row r="11" spans="2:17" x14ac:dyDescent="0.25">
      <c r="B11" s="51" t="s">
        <v>117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2</v>
      </c>
      <c r="L11" s="52">
        <v>0</v>
      </c>
      <c r="M11" s="52">
        <v>0</v>
      </c>
      <c r="N11" s="52">
        <v>0</v>
      </c>
      <c r="O11" s="87">
        <v>0</v>
      </c>
      <c r="P11" s="23"/>
    </row>
    <row r="12" spans="2:17" x14ac:dyDescent="0.25">
      <c r="B12" s="51" t="s">
        <v>127</v>
      </c>
      <c r="C12" s="52">
        <v>0</v>
      </c>
      <c r="D12" s="52">
        <v>0</v>
      </c>
      <c r="E12" s="52">
        <v>0</v>
      </c>
      <c r="F12" s="52">
        <v>13</v>
      </c>
      <c r="G12" s="52">
        <v>89.39</v>
      </c>
      <c r="H12" s="52">
        <v>527.15</v>
      </c>
      <c r="I12" s="52">
        <v>0</v>
      </c>
      <c r="J12" s="52">
        <v>34.5</v>
      </c>
      <c r="K12" s="52">
        <v>126</v>
      </c>
      <c r="L12" s="52">
        <v>0</v>
      </c>
      <c r="M12" s="52">
        <v>0</v>
      </c>
      <c r="N12" s="52">
        <v>0</v>
      </c>
      <c r="O12" s="87">
        <v>0</v>
      </c>
      <c r="P12" s="23"/>
    </row>
    <row r="13" spans="2:17" x14ac:dyDescent="0.25">
      <c r="B13" s="51" t="s">
        <v>55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10.130000000000001</v>
      </c>
      <c r="J13" s="52">
        <v>65.5</v>
      </c>
      <c r="K13" s="52">
        <v>77.5</v>
      </c>
      <c r="L13" s="52">
        <v>46.4</v>
      </c>
      <c r="M13" s="52">
        <v>124.3</v>
      </c>
      <c r="N13" s="52">
        <v>107.3</v>
      </c>
      <c r="O13" s="87">
        <v>53</v>
      </c>
      <c r="P13" s="23"/>
    </row>
    <row r="14" spans="2:17" x14ac:dyDescent="0.25">
      <c r="B14" s="51" t="s">
        <v>27</v>
      </c>
      <c r="C14" s="52">
        <v>430.09</v>
      </c>
      <c r="D14" s="52">
        <v>476.75000000000006</v>
      </c>
      <c r="E14" s="52">
        <v>488.68000000000006</v>
      </c>
      <c r="F14" s="52">
        <v>607.29999999999995</v>
      </c>
      <c r="G14" s="52">
        <v>607.11</v>
      </c>
      <c r="H14" s="52">
        <v>527.39999999999964</v>
      </c>
      <c r="I14" s="52">
        <v>647.61899999999969</v>
      </c>
      <c r="J14" s="52">
        <v>632.49399999999969</v>
      </c>
      <c r="K14" s="52">
        <v>799.25600000000065</v>
      </c>
      <c r="L14" s="52">
        <v>902.01600000000019</v>
      </c>
      <c r="M14" s="52">
        <v>1017.3209999999993</v>
      </c>
      <c r="N14" s="52">
        <v>1204.2</v>
      </c>
      <c r="O14" s="87">
        <v>1307.2759999999996</v>
      </c>
      <c r="P14" s="23"/>
      <c r="Q14" s="16"/>
    </row>
    <row r="15" spans="2:17" x14ac:dyDescent="0.25">
      <c r="B15" s="51" t="s">
        <v>3</v>
      </c>
      <c r="C15" s="52">
        <v>465.25</v>
      </c>
      <c r="D15" s="52">
        <v>266</v>
      </c>
      <c r="E15" s="52">
        <v>53</v>
      </c>
      <c r="F15" s="52">
        <v>11</v>
      </c>
      <c r="G15" s="52">
        <v>0</v>
      </c>
      <c r="H15" s="52">
        <v>15</v>
      </c>
      <c r="I15" s="52">
        <v>12</v>
      </c>
      <c r="J15" s="52">
        <v>15</v>
      </c>
      <c r="K15" s="52">
        <v>0</v>
      </c>
      <c r="L15" s="52">
        <v>0</v>
      </c>
      <c r="M15" s="52">
        <v>0</v>
      </c>
      <c r="N15" s="52">
        <v>0</v>
      </c>
      <c r="O15" s="87">
        <v>0</v>
      </c>
      <c r="P15" s="23"/>
    </row>
    <row r="16" spans="2:17" x14ac:dyDescent="0.25">
      <c r="B16" s="51" t="s">
        <v>26</v>
      </c>
      <c r="C16" s="52">
        <v>267.8</v>
      </c>
      <c r="D16" s="52">
        <v>182.35</v>
      </c>
      <c r="E16" s="52">
        <v>218.6</v>
      </c>
      <c r="F16" s="52">
        <v>288.10000000000002</v>
      </c>
      <c r="G16" s="52">
        <v>335.75</v>
      </c>
      <c r="H16" s="52">
        <v>479.9</v>
      </c>
      <c r="I16" s="52">
        <v>497.8</v>
      </c>
      <c r="J16" s="52">
        <v>336.6</v>
      </c>
      <c r="K16" s="52">
        <v>344.1</v>
      </c>
      <c r="L16" s="52">
        <v>404.6</v>
      </c>
      <c r="M16" s="52">
        <v>348.57000000000005</v>
      </c>
      <c r="N16" s="52">
        <v>309.10000000000002</v>
      </c>
      <c r="O16" s="87">
        <v>267.79000000000002</v>
      </c>
      <c r="P16" s="23"/>
    </row>
    <row r="17" spans="2:17" x14ac:dyDescent="0.25">
      <c r="B17" s="51" t="s">
        <v>9</v>
      </c>
      <c r="C17" s="52">
        <v>1729.78</v>
      </c>
      <c r="D17" s="52">
        <v>1459.2799999999997</v>
      </c>
      <c r="E17" s="52">
        <v>1740.6100000000001</v>
      </c>
      <c r="F17" s="52">
        <v>2164.08</v>
      </c>
      <c r="G17" s="52">
        <v>2223.96</v>
      </c>
      <c r="H17" s="52">
        <v>1888.6</v>
      </c>
      <c r="I17" s="52">
        <v>1658.3</v>
      </c>
      <c r="J17" s="52">
        <v>1350.0000000000002</v>
      </c>
      <c r="K17" s="52">
        <v>908.51</v>
      </c>
      <c r="L17" s="52">
        <v>982.6959999999998</v>
      </c>
      <c r="M17" s="52">
        <v>1137.32</v>
      </c>
      <c r="N17" s="52">
        <v>1277.8</v>
      </c>
      <c r="O17" s="87">
        <v>1443.2909999999999</v>
      </c>
      <c r="P17" s="23"/>
      <c r="Q17" s="16"/>
    </row>
    <row r="18" spans="2:17" x14ac:dyDescent="0.25">
      <c r="B18" s="51" t="s">
        <v>15</v>
      </c>
      <c r="C18" s="52">
        <v>36.299999999999997</v>
      </c>
      <c r="D18" s="52">
        <v>48.5</v>
      </c>
      <c r="E18" s="52">
        <v>48.2</v>
      </c>
      <c r="F18" s="52">
        <v>130.5</v>
      </c>
      <c r="G18" s="52">
        <v>152.9</v>
      </c>
      <c r="H18" s="52">
        <v>159.4</v>
      </c>
      <c r="I18" s="52">
        <v>221.1</v>
      </c>
      <c r="J18" s="52">
        <v>175</v>
      </c>
      <c r="K18" s="52">
        <v>136.30000000000001</v>
      </c>
      <c r="L18" s="52">
        <v>167.9</v>
      </c>
      <c r="M18" s="52">
        <v>172.5</v>
      </c>
      <c r="N18" s="52">
        <v>143.80000000000001</v>
      </c>
      <c r="O18" s="87">
        <v>160.60000000000002</v>
      </c>
      <c r="P18" s="23"/>
    </row>
    <row r="19" spans="2:17" x14ac:dyDescent="0.25">
      <c r="B19" s="53" t="s">
        <v>82</v>
      </c>
      <c r="C19" s="54">
        <f>+SUM(C5:C18)</f>
        <v>3890.58</v>
      </c>
      <c r="D19" s="54">
        <f t="shared" ref="D19:N19" si="0">+SUM(D5:D18)</f>
        <v>3472.5199999999995</v>
      </c>
      <c r="E19" s="54">
        <f t="shared" si="0"/>
        <v>3472.16</v>
      </c>
      <c r="F19" s="54">
        <f t="shared" si="0"/>
        <v>3581.73</v>
      </c>
      <c r="G19" s="54">
        <f t="shared" si="0"/>
        <v>4319.5599999999995</v>
      </c>
      <c r="H19" s="54">
        <f t="shared" si="0"/>
        <v>4460.3999999999996</v>
      </c>
      <c r="I19" s="54">
        <f t="shared" si="0"/>
        <v>3817.1899999999996</v>
      </c>
      <c r="J19" s="54">
        <f t="shared" si="0"/>
        <v>3486.91</v>
      </c>
      <c r="K19" s="54">
        <f t="shared" si="0"/>
        <v>3205.420000000001</v>
      </c>
      <c r="L19" s="54">
        <f t="shared" si="0"/>
        <v>3428.4320000000002</v>
      </c>
      <c r="M19" s="54">
        <f t="shared" si="0"/>
        <v>3754.9409999999998</v>
      </c>
      <c r="N19" s="54">
        <f t="shared" si="0"/>
        <v>4158.6000000000004</v>
      </c>
      <c r="O19" s="88">
        <f>+SUM(O5:O18)</f>
        <v>4314.8270000000002</v>
      </c>
    </row>
  </sheetData>
  <mergeCells count="1">
    <mergeCell ref="B3:O3"/>
  </mergeCells>
  <hyperlinks>
    <hyperlink ref="I1" location="Indice!A1" display="Volver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K19"/>
  <sheetViews>
    <sheetView topLeftCell="A3" workbookViewId="0">
      <selection activeCell="K9" sqref="K9"/>
    </sheetView>
  </sheetViews>
  <sheetFormatPr baseColWidth="10" defaultRowHeight="15" x14ac:dyDescent="0.25"/>
  <cols>
    <col min="1" max="1" width="2.7109375" customWidth="1"/>
    <col min="2" max="2" width="17.7109375" customWidth="1"/>
    <col min="3" max="3" width="14.5703125" bestFit="1" customWidth="1"/>
  </cols>
  <sheetData>
    <row r="1" spans="2:11" x14ac:dyDescent="0.25">
      <c r="B1" s="5" t="s">
        <v>192</v>
      </c>
      <c r="H1" s="12" t="s">
        <v>141</v>
      </c>
    </row>
    <row r="4" spans="2:11" x14ac:dyDescent="0.25">
      <c r="B4" s="35" t="s">
        <v>98</v>
      </c>
      <c r="C4" s="35" t="s">
        <v>99</v>
      </c>
    </row>
    <row r="5" spans="2:11" x14ac:dyDescent="0.25">
      <c r="B5" s="30" t="s">
        <v>9</v>
      </c>
      <c r="C5" s="103">
        <v>1443.2909999999999</v>
      </c>
    </row>
    <row r="6" spans="2:11" x14ac:dyDescent="0.25">
      <c r="B6" s="30" t="s">
        <v>27</v>
      </c>
      <c r="C6" s="103">
        <v>1307.2759999999996</v>
      </c>
    </row>
    <row r="7" spans="2:11" x14ac:dyDescent="0.25">
      <c r="B7" s="30" t="s">
        <v>46</v>
      </c>
      <c r="C7" s="103">
        <v>450.90000000000003</v>
      </c>
    </row>
    <row r="8" spans="2:11" x14ac:dyDescent="0.25">
      <c r="B8" s="30" t="s">
        <v>13</v>
      </c>
      <c r="C8" s="103">
        <v>375.7</v>
      </c>
    </row>
    <row r="9" spans="2:11" x14ac:dyDescent="0.25">
      <c r="B9" s="30" t="s">
        <v>45</v>
      </c>
      <c r="C9" s="103">
        <v>267.79000000000002</v>
      </c>
      <c r="K9" s="24"/>
    </row>
    <row r="10" spans="2:11" x14ac:dyDescent="0.25">
      <c r="B10" s="30" t="s">
        <v>26</v>
      </c>
      <c r="C10" s="103">
        <v>234.26999999999998</v>
      </c>
    </row>
    <row r="11" spans="2:11" x14ac:dyDescent="0.25">
      <c r="B11" s="30" t="s">
        <v>15</v>
      </c>
      <c r="C11" s="103">
        <v>160.60000000000002</v>
      </c>
    </row>
    <row r="12" spans="2:11" x14ac:dyDescent="0.25">
      <c r="B12" s="30" t="s">
        <v>55</v>
      </c>
      <c r="C12" s="103">
        <v>53</v>
      </c>
    </row>
    <row r="13" spans="2:11" x14ac:dyDescent="0.25">
      <c r="B13" s="30" t="s">
        <v>22</v>
      </c>
      <c r="C13" s="103">
        <v>22</v>
      </c>
    </row>
    <row r="14" spans="2:11" x14ac:dyDescent="0.25">
      <c r="B14" s="33" t="s">
        <v>83</v>
      </c>
      <c r="C14" s="104">
        <f>SUM(C5:C13)</f>
        <v>4314.8269999999993</v>
      </c>
    </row>
    <row r="15" spans="2:11" x14ac:dyDescent="0.25">
      <c r="C15" s="2"/>
    </row>
    <row r="16" spans="2:11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</sheetData>
  <sortState ref="C5:C13">
    <sortCondition descending="1" ref="C5"/>
  </sortState>
  <hyperlinks>
    <hyperlink ref="H1" location="Indice!A1" display="Volver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L16"/>
  <sheetViews>
    <sheetView topLeftCell="C2" workbookViewId="0">
      <selection activeCell="L11" sqref="L11"/>
    </sheetView>
  </sheetViews>
  <sheetFormatPr baseColWidth="10" defaultRowHeight="15" x14ac:dyDescent="0.25"/>
  <cols>
    <col min="1" max="1" width="4.85546875" customWidth="1"/>
    <col min="2" max="2" width="18" customWidth="1"/>
    <col min="3" max="12" width="17.5703125" customWidth="1"/>
    <col min="13" max="13" width="11.85546875" customWidth="1"/>
    <col min="14" max="14" width="7" customWidth="1"/>
  </cols>
  <sheetData>
    <row r="1" spans="2:12" x14ac:dyDescent="0.25">
      <c r="B1" s="5" t="s">
        <v>193</v>
      </c>
      <c r="L1" s="12" t="s">
        <v>141</v>
      </c>
    </row>
    <row r="4" spans="2:12" x14ac:dyDescent="0.25">
      <c r="B4" s="86" t="s">
        <v>0</v>
      </c>
      <c r="C4" s="85" t="s">
        <v>176</v>
      </c>
      <c r="D4" s="85"/>
      <c r="E4" s="85"/>
      <c r="F4" s="85"/>
      <c r="G4" s="85"/>
      <c r="H4" s="85"/>
      <c r="I4" s="85"/>
      <c r="J4" s="85"/>
      <c r="K4" s="85"/>
      <c r="L4" s="86" t="s">
        <v>82</v>
      </c>
    </row>
    <row r="5" spans="2:12" x14ac:dyDescent="0.25">
      <c r="B5" s="86"/>
      <c r="C5" s="58" t="s">
        <v>90</v>
      </c>
      <c r="D5" s="58" t="s">
        <v>91</v>
      </c>
      <c r="E5" s="58" t="s">
        <v>92</v>
      </c>
      <c r="F5" s="58" t="s">
        <v>93</v>
      </c>
      <c r="G5" s="58" t="s">
        <v>162</v>
      </c>
      <c r="H5" s="58" t="s">
        <v>163</v>
      </c>
      <c r="I5" s="58" t="s">
        <v>95</v>
      </c>
      <c r="J5" s="58" t="s">
        <v>96</v>
      </c>
      <c r="K5" s="58" t="s">
        <v>97</v>
      </c>
      <c r="L5" s="86"/>
    </row>
    <row r="6" spans="2:12" x14ac:dyDescent="0.25">
      <c r="B6" s="30" t="s">
        <v>46</v>
      </c>
      <c r="C6" s="105"/>
      <c r="D6" s="105"/>
      <c r="E6" s="105">
        <v>233</v>
      </c>
      <c r="F6" s="87">
        <v>1.27</v>
      </c>
      <c r="G6" s="105"/>
      <c r="H6" s="105"/>
      <c r="I6" s="105"/>
      <c r="J6" s="105"/>
      <c r="K6" s="105"/>
      <c r="L6" s="34">
        <f>+SUM(C6:K6)</f>
        <v>234.27</v>
      </c>
    </row>
    <row r="7" spans="2:12" x14ac:dyDescent="0.25">
      <c r="B7" s="30" t="s">
        <v>13</v>
      </c>
      <c r="C7" s="105"/>
      <c r="D7" s="87">
        <v>3.5</v>
      </c>
      <c r="E7" s="87"/>
      <c r="F7" s="87">
        <v>57</v>
      </c>
      <c r="G7" s="105"/>
      <c r="H7" s="87">
        <v>212.7</v>
      </c>
      <c r="I7" s="87">
        <v>129</v>
      </c>
      <c r="J7" s="87">
        <v>48.7</v>
      </c>
      <c r="K7" s="105"/>
      <c r="L7" s="34">
        <f t="shared" ref="L7:L15" si="0">+SUM(C7:K7)</f>
        <v>450.9</v>
      </c>
    </row>
    <row r="8" spans="2:12" x14ac:dyDescent="0.25">
      <c r="B8" s="30" t="s">
        <v>22</v>
      </c>
      <c r="C8" s="105"/>
      <c r="D8" s="105"/>
      <c r="E8" s="105"/>
      <c r="F8" s="105"/>
      <c r="G8" s="105"/>
      <c r="H8" s="105"/>
      <c r="I8" s="87">
        <v>22</v>
      </c>
      <c r="J8" s="105"/>
      <c r="K8" s="105"/>
      <c r="L8" s="34">
        <f t="shared" si="0"/>
        <v>22</v>
      </c>
    </row>
    <row r="9" spans="2:12" x14ac:dyDescent="0.25">
      <c r="B9" s="30" t="s">
        <v>45</v>
      </c>
      <c r="C9" s="105"/>
      <c r="D9" s="105"/>
      <c r="E9" s="105"/>
      <c r="F9" s="105"/>
      <c r="G9" s="105"/>
      <c r="H9" s="87">
        <v>340</v>
      </c>
      <c r="I9" s="87">
        <v>35.700000000000003</v>
      </c>
      <c r="J9" s="105"/>
      <c r="K9" s="105"/>
      <c r="L9" s="34">
        <f t="shared" si="0"/>
        <v>375.7</v>
      </c>
    </row>
    <row r="10" spans="2:12" x14ac:dyDescent="0.25">
      <c r="B10" s="30" t="s">
        <v>55</v>
      </c>
      <c r="C10" s="105"/>
      <c r="D10" s="105"/>
      <c r="E10" s="105"/>
      <c r="F10" s="105"/>
      <c r="G10" s="105"/>
      <c r="H10" s="87">
        <v>41</v>
      </c>
      <c r="I10" s="105"/>
      <c r="J10" s="105">
        <v>12</v>
      </c>
      <c r="K10" s="105"/>
      <c r="L10" s="34">
        <f t="shared" si="0"/>
        <v>53</v>
      </c>
    </row>
    <row r="11" spans="2:12" x14ac:dyDescent="0.25">
      <c r="B11" s="30" t="s">
        <v>27</v>
      </c>
      <c r="C11" s="105"/>
      <c r="D11" s="105"/>
      <c r="E11" s="105"/>
      <c r="F11" s="105"/>
      <c r="G11" s="87">
        <v>4.82</v>
      </c>
      <c r="H11" s="87">
        <v>14.863999999999999</v>
      </c>
      <c r="I11" s="87">
        <v>132.96600000000001</v>
      </c>
      <c r="J11" s="87">
        <v>1150.546</v>
      </c>
      <c r="K11" s="87">
        <v>4.08</v>
      </c>
      <c r="L11" s="34">
        <f t="shared" si="0"/>
        <v>1307.2760000000001</v>
      </c>
    </row>
    <row r="12" spans="2:12" x14ac:dyDescent="0.25">
      <c r="B12" s="30" t="s">
        <v>26</v>
      </c>
      <c r="C12" s="105"/>
      <c r="D12" s="105"/>
      <c r="E12" s="105"/>
      <c r="F12" s="105"/>
      <c r="G12" s="87">
        <v>244.14</v>
      </c>
      <c r="H12" s="87">
        <v>23.15</v>
      </c>
      <c r="I12" s="87">
        <v>0.5</v>
      </c>
      <c r="J12" s="105"/>
      <c r="K12" s="105"/>
      <c r="L12" s="34">
        <f t="shared" si="0"/>
        <v>267.78999999999996</v>
      </c>
    </row>
    <row r="13" spans="2:12" x14ac:dyDescent="0.25">
      <c r="B13" s="30" t="s">
        <v>9</v>
      </c>
      <c r="C13" s="105"/>
      <c r="D13" s="87">
        <v>70.5</v>
      </c>
      <c r="E13" s="105"/>
      <c r="F13" s="87">
        <v>122.041</v>
      </c>
      <c r="G13" s="87">
        <v>49.6</v>
      </c>
      <c r="H13" s="87">
        <v>687.44999999999982</v>
      </c>
      <c r="I13" s="87">
        <v>350.2</v>
      </c>
      <c r="J13" s="87">
        <v>163.5</v>
      </c>
      <c r="K13" s="105"/>
      <c r="L13" s="34">
        <f t="shared" si="0"/>
        <v>1443.2909999999997</v>
      </c>
    </row>
    <row r="14" spans="2:12" x14ac:dyDescent="0.25">
      <c r="B14" s="30" t="s">
        <v>15</v>
      </c>
      <c r="C14" s="105"/>
      <c r="D14" s="87">
        <v>2.5</v>
      </c>
      <c r="E14" s="105"/>
      <c r="F14" s="87">
        <v>5</v>
      </c>
      <c r="G14" s="105"/>
      <c r="H14" s="87">
        <v>23.1</v>
      </c>
      <c r="I14" s="87">
        <v>85</v>
      </c>
      <c r="J14" s="87">
        <v>45</v>
      </c>
      <c r="K14" s="105"/>
      <c r="L14" s="34">
        <f t="shared" si="0"/>
        <v>160.6</v>
      </c>
    </row>
    <row r="15" spans="2:12" x14ac:dyDescent="0.25">
      <c r="B15" s="33" t="s">
        <v>83</v>
      </c>
      <c r="C15" s="34"/>
      <c r="D15" s="34">
        <f>SUM(D6:D14)</f>
        <v>76.5</v>
      </c>
      <c r="E15" s="34">
        <f t="shared" ref="E15:K15" si="1">SUM(E6:E14)</f>
        <v>233</v>
      </c>
      <c r="F15" s="34">
        <f t="shared" si="1"/>
        <v>185.31100000000001</v>
      </c>
      <c r="G15" s="34">
        <f t="shared" si="1"/>
        <v>298.56</v>
      </c>
      <c r="H15" s="34">
        <f t="shared" si="1"/>
        <v>1342.2639999999997</v>
      </c>
      <c r="I15" s="34">
        <f t="shared" si="1"/>
        <v>755.36599999999999</v>
      </c>
      <c r="J15" s="34">
        <f t="shared" si="1"/>
        <v>1419.7460000000001</v>
      </c>
      <c r="K15" s="34">
        <f t="shared" si="1"/>
        <v>4.08</v>
      </c>
      <c r="L15" s="34">
        <f t="shared" si="0"/>
        <v>4314.8269999999993</v>
      </c>
    </row>
    <row r="16" spans="2:12" x14ac:dyDescent="0.25">
      <c r="J16" s="1"/>
    </row>
  </sheetData>
  <mergeCells count="3">
    <mergeCell ref="C4:K4"/>
    <mergeCell ref="B4:B5"/>
    <mergeCell ref="L4:L5"/>
  </mergeCells>
  <hyperlinks>
    <hyperlink ref="L1" location="Indice!A1" display="Volver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F46"/>
  <sheetViews>
    <sheetView workbookViewId="0">
      <selection activeCell="E29" sqref="E29"/>
    </sheetView>
  </sheetViews>
  <sheetFormatPr baseColWidth="10" defaultRowHeight="15" x14ac:dyDescent="0.25"/>
  <cols>
    <col min="1" max="1" width="3.7109375" customWidth="1"/>
    <col min="2" max="2" width="26.7109375" bestFit="1" customWidth="1"/>
    <col min="3" max="3" width="14.5703125" bestFit="1" customWidth="1"/>
  </cols>
  <sheetData>
    <row r="1" spans="2:6" x14ac:dyDescent="0.25">
      <c r="B1" s="5" t="s">
        <v>198</v>
      </c>
      <c r="F1" s="12" t="s">
        <v>141</v>
      </c>
    </row>
    <row r="3" spans="2:6" x14ac:dyDescent="0.25">
      <c r="B3" s="58" t="s">
        <v>98</v>
      </c>
      <c r="C3" s="58" t="s">
        <v>99</v>
      </c>
    </row>
    <row r="4" spans="2:6" x14ac:dyDescent="0.25">
      <c r="B4" s="106" t="s">
        <v>209</v>
      </c>
      <c r="C4" s="87">
        <v>231.8</v>
      </c>
    </row>
    <row r="5" spans="2:6" x14ac:dyDescent="0.25">
      <c r="B5" s="59" t="s">
        <v>76</v>
      </c>
      <c r="C5" s="87">
        <v>197.08100000000005</v>
      </c>
    </row>
    <row r="6" spans="2:6" x14ac:dyDescent="0.25">
      <c r="B6" s="59" t="s">
        <v>30</v>
      </c>
      <c r="C6" s="87">
        <v>192.17899999999995</v>
      </c>
    </row>
    <row r="7" spans="2:6" x14ac:dyDescent="0.25">
      <c r="B7" s="59" t="s">
        <v>49</v>
      </c>
      <c r="C7" s="87">
        <v>135.93699999999998</v>
      </c>
    </row>
    <row r="8" spans="2:6" x14ac:dyDescent="0.25">
      <c r="B8" s="59" t="s">
        <v>151</v>
      </c>
      <c r="C8" s="87">
        <v>98.904000000000011</v>
      </c>
    </row>
    <row r="9" spans="2:6" x14ac:dyDescent="0.25">
      <c r="B9" s="59" t="s">
        <v>29</v>
      </c>
      <c r="C9" s="87">
        <v>71.435000000000002</v>
      </c>
    </row>
    <row r="10" spans="2:6" x14ac:dyDescent="0.25">
      <c r="B10" s="59" t="s">
        <v>28</v>
      </c>
      <c r="C10" s="87">
        <v>63.47</v>
      </c>
    </row>
    <row r="11" spans="2:6" x14ac:dyDescent="0.25">
      <c r="B11" s="59" t="s">
        <v>31</v>
      </c>
      <c r="C11" s="87">
        <v>63.291000000000011</v>
      </c>
    </row>
    <row r="12" spans="2:6" x14ac:dyDescent="0.25">
      <c r="B12" s="59" t="s">
        <v>32</v>
      </c>
      <c r="C12" s="87">
        <v>54.54</v>
      </c>
    </row>
    <row r="13" spans="2:6" x14ac:dyDescent="0.25">
      <c r="B13" s="59" t="s">
        <v>74</v>
      </c>
      <c r="C13" s="87">
        <v>27.634999999999998</v>
      </c>
    </row>
    <row r="14" spans="2:6" x14ac:dyDescent="0.25">
      <c r="B14" s="59" t="s">
        <v>77</v>
      </c>
      <c r="C14" s="87">
        <v>18.037000000000003</v>
      </c>
    </row>
    <row r="15" spans="2:6" x14ac:dyDescent="0.25">
      <c r="B15" s="59" t="s">
        <v>80</v>
      </c>
      <c r="C15" s="87">
        <v>15.245999999999999</v>
      </c>
    </row>
    <row r="16" spans="2:6" x14ac:dyDescent="0.25">
      <c r="B16" s="59" t="s">
        <v>168</v>
      </c>
      <c r="C16" s="87">
        <v>15.030000000000001</v>
      </c>
    </row>
    <row r="17" spans="2:5" x14ac:dyDescent="0.25">
      <c r="B17" s="59" t="s">
        <v>171</v>
      </c>
      <c r="C17" s="87">
        <v>12.837000000000002</v>
      </c>
    </row>
    <row r="18" spans="2:5" x14ac:dyDescent="0.25">
      <c r="B18" s="59" t="s">
        <v>63</v>
      </c>
      <c r="C18" s="87">
        <v>11.046999999999999</v>
      </c>
    </row>
    <row r="19" spans="2:5" x14ac:dyDescent="0.25">
      <c r="B19" s="59" t="s">
        <v>43</v>
      </c>
      <c r="C19" s="87">
        <v>10.379999999999999</v>
      </c>
    </row>
    <row r="20" spans="2:5" x14ac:dyDescent="0.25">
      <c r="B20" s="59" t="s">
        <v>44</v>
      </c>
      <c r="C20" s="87">
        <v>10.146999999999998</v>
      </c>
    </row>
    <row r="21" spans="2:5" x14ac:dyDescent="0.25">
      <c r="B21" s="59" t="s">
        <v>73</v>
      </c>
      <c r="C21" s="87">
        <v>9.8000000000000007</v>
      </c>
    </row>
    <row r="22" spans="2:5" x14ac:dyDescent="0.25">
      <c r="B22" s="59" t="s">
        <v>169</v>
      </c>
      <c r="C22" s="87">
        <v>9.2200000000000006</v>
      </c>
    </row>
    <row r="23" spans="2:5" x14ac:dyDescent="0.25">
      <c r="B23" s="59" t="s">
        <v>79</v>
      </c>
      <c r="C23" s="87">
        <v>8.8180000000000014</v>
      </c>
    </row>
    <row r="24" spans="2:5" x14ac:dyDescent="0.25">
      <c r="B24" s="59" t="s">
        <v>40</v>
      </c>
      <c r="C24" s="87">
        <v>7.8820000000000006</v>
      </c>
    </row>
    <row r="25" spans="2:5" x14ac:dyDescent="0.25">
      <c r="B25" s="59" t="s">
        <v>60</v>
      </c>
      <c r="C25" s="87">
        <v>7.4499999999999993</v>
      </c>
    </row>
    <row r="26" spans="2:5" x14ac:dyDescent="0.25">
      <c r="B26" s="59" t="s">
        <v>75</v>
      </c>
      <c r="C26" s="87">
        <v>5.9</v>
      </c>
    </row>
    <row r="27" spans="2:5" x14ac:dyDescent="0.25">
      <c r="B27" s="59" t="s">
        <v>38</v>
      </c>
      <c r="C27" s="87">
        <v>5.6720000000000006</v>
      </c>
    </row>
    <row r="28" spans="2:5" x14ac:dyDescent="0.25">
      <c r="B28" s="59" t="s">
        <v>41</v>
      </c>
      <c r="C28" s="87">
        <v>4.8519999999999994</v>
      </c>
    </row>
    <row r="29" spans="2:5" x14ac:dyDescent="0.25">
      <c r="B29" s="59" t="s">
        <v>172</v>
      </c>
      <c r="C29" s="87">
        <v>4.629999999999999</v>
      </c>
      <c r="E29" s="24"/>
    </row>
    <row r="30" spans="2:5" x14ac:dyDescent="0.25">
      <c r="B30" s="59" t="s">
        <v>173</v>
      </c>
      <c r="C30" s="87">
        <v>3.2</v>
      </c>
    </row>
    <row r="31" spans="2:5" x14ac:dyDescent="0.25">
      <c r="B31" s="59" t="s">
        <v>48</v>
      </c>
      <c r="C31" s="87">
        <v>2.96</v>
      </c>
    </row>
    <row r="32" spans="2:5" x14ac:dyDescent="0.25">
      <c r="B32" s="59" t="s">
        <v>42</v>
      </c>
      <c r="C32" s="87">
        <v>2.605</v>
      </c>
    </row>
    <row r="33" spans="2:3" x14ac:dyDescent="0.25">
      <c r="B33" s="59" t="s">
        <v>170</v>
      </c>
      <c r="C33" s="87">
        <v>2.0529999999999999</v>
      </c>
    </row>
    <row r="34" spans="2:3" x14ac:dyDescent="0.25">
      <c r="B34" s="59" t="s">
        <v>59</v>
      </c>
      <c r="C34" s="87">
        <v>1.61</v>
      </c>
    </row>
    <row r="35" spans="2:3" x14ac:dyDescent="0.25">
      <c r="B35" s="59" t="s">
        <v>174</v>
      </c>
      <c r="C35" s="87">
        <v>0.52</v>
      </c>
    </row>
    <row r="36" spans="2:3" x14ac:dyDescent="0.25">
      <c r="B36" s="59" t="s">
        <v>61</v>
      </c>
      <c r="C36" s="87">
        <v>0.23</v>
      </c>
    </row>
    <row r="37" spans="2:3" x14ac:dyDescent="0.25">
      <c r="B37" s="59" t="s">
        <v>175</v>
      </c>
      <c r="C37" s="87">
        <v>0.22</v>
      </c>
    </row>
    <row r="38" spans="2:3" x14ac:dyDescent="0.25">
      <c r="B38" s="59" t="s">
        <v>199</v>
      </c>
      <c r="C38" s="87">
        <v>0.2</v>
      </c>
    </row>
    <row r="39" spans="2:3" x14ac:dyDescent="0.25">
      <c r="B39" s="59" t="s">
        <v>200</v>
      </c>
      <c r="C39" s="87">
        <v>0.11</v>
      </c>
    </row>
    <row r="40" spans="2:3" x14ac:dyDescent="0.25">
      <c r="B40" s="59" t="s">
        <v>201</v>
      </c>
      <c r="C40" s="87">
        <v>0.1</v>
      </c>
    </row>
    <row r="41" spans="2:3" x14ac:dyDescent="0.25">
      <c r="B41" s="59" t="s">
        <v>50</v>
      </c>
      <c r="C41" s="87">
        <v>0.09</v>
      </c>
    </row>
    <row r="42" spans="2:3" x14ac:dyDescent="0.25">
      <c r="B42" s="59" t="s">
        <v>39</v>
      </c>
      <c r="C42" s="87">
        <v>7.4999999999999997E-2</v>
      </c>
    </row>
    <row r="43" spans="2:3" x14ac:dyDescent="0.25">
      <c r="B43" s="59" t="s">
        <v>62</v>
      </c>
      <c r="C43" s="87">
        <v>5.8000000000000003E-2</v>
      </c>
    </row>
    <row r="44" spans="2:3" x14ac:dyDescent="0.25">
      <c r="B44" s="59" t="s">
        <v>202</v>
      </c>
      <c r="C44" s="87">
        <v>0.02</v>
      </c>
    </row>
    <row r="45" spans="2:3" x14ac:dyDescent="0.25">
      <c r="B45" s="59" t="s">
        <v>203</v>
      </c>
      <c r="C45" s="87">
        <v>1.4E-2</v>
      </c>
    </row>
    <row r="46" spans="2:3" x14ac:dyDescent="0.25">
      <c r="B46" s="60" t="s">
        <v>83</v>
      </c>
      <c r="C46" s="87">
        <f>SUM(C4:C45)</f>
        <v>1307.2850000000003</v>
      </c>
    </row>
  </sheetData>
  <hyperlinks>
    <hyperlink ref="F1" location="Indice!A1" display="Volver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G98"/>
  <sheetViews>
    <sheetView workbookViewId="0">
      <selection activeCell="D43" sqref="D43"/>
    </sheetView>
  </sheetViews>
  <sheetFormatPr baseColWidth="10" defaultRowHeight="15" x14ac:dyDescent="0.25"/>
  <cols>
    <col min="1" max="1" width="3.28515625" customWidth="1"/>
    <col min="2" max="2" width="18.7109375" bestFit="1" customWidth="1"/>
    <col min="3" max="3" width="14.5703125" bestFit="1" customWidth="1"/>
  </cols>
  <sheetData>
    <row r="1" spans="2:7" x14ac:dyDescent="0.25">
      <c r="B1" s="5" t="s">
        <v>197</v>
      </c>
      <c r="G1" s="12" t="s">
        <v>141</v>
      </c>
    </row>
    <row r="4" spans="2:7" x14ac:dyDescent="0.25">
      <c r="B4" s="58" t="s">
        <v>98</v>
      </c>
      <c r="C4" s="58" t="s">
        <v>99</v>
      </c>
      <c r="D4" s="1"/>
    </row>
    <row r="5" spans="2:7" x14ac:dyDescent="0.25">
      <c r="B5" s="30" t="s">
        <v>11</v>
      </c>
      <c r="C5" s="29">
        <v>286.7</v>
      </c>
    </row>
    <row r="6" spans="2:7" x14ac:dyDescent="0.25">
      <c r="B6" s="30" t="s">
        <v>10</v>
      </c>
      <c r="C6" s="29">
        <v>177.5</v>
      </c>
      <c r="D6" s="1"/>
    </row>
    <row r="7" spans="2:7" x14ac:dyDescent="0.25">
      <c r="B7" s="30" t="s">
        <v>54</v>
      </c>
      <c r="C7" s="29">
        <v>152.6</v>
      </c>
      <c r="D7" s="1"/>
    </row>
    <row r="8" spans="2:7" x14ac:dyDescent="0.25">
      <c r="B8" s="30" t="s">
        <v>12</v>
      </c>
      <c r="C8" s="29">
        <v>121</v>
      </c>
    </row>
    <row r="9" spans="2:7" x14ac:dyDescent="0.25">
      <c r="B9" s="30" t="s">
        <v>52</v>
      </c>
      <c r="C9" s="29">
        <v>106</v>
      </c>
    </row>
    <row r="10" spans="2:7" x14ac:dyDescent="0.25">
      <c r="B10" s="30" t="s">
        <v>51</v>
      </c>
      <c r="C10" s="29">
        <v>95</v>
      </c>
    </row>
    <row r="11" spans="2:7" x14ac:dyDescent="0.25">
      <c r="B11" s="30" t="s">
        <v>53</v>
      </c>
      <c r="C11" s="29">
        <v>79.3</v>
      </c>
    </row>
    <row r="12" spans="2:7" x14ac:dyDescent="0.25">
      <c r="B12" s="30" t="s">
        <v>18</v>
      </c>
      <c r="C12" s="29">
        <v>76.8</v>
      </c>
    </row>
    <row r="13" spans="2:7" x14ac:dyDescent="0.25">
      <c r="B13" s="30" t="s">
        <v>154</v>
      </c>
      <c r="C13" s="29">
        <v>76</v>
      </c>
    </row>
    <row r="14" spans="2:7" x14ac:dyDescent="0.25">
      <c r="B14" s="30" t="s">
        <v>66</v>
      </c>
      <c r="C14" s="29">
        <v>41.5</v>
      </c>
    </row>
    <row r="15" spans="2:7" x14ac:dyDescent="0.25">
      <c r="B15" s="30" t="s">
        <v>58</v>
      </c>
      <c r="C15" s="29">
        <v>34</v>
      </c>
    </row>
    <row r="16" spans="2:7" x14ac:dyDescent="0.25">
      <c r="B16" s="30" t="s">
        <v>64</v>
      </c>
      <c r="C16" s="29">
        <v>28</v>
      </c>
    </row>
    <row r="17" spans="2:3" x14ac:dyDescent="0.25">
      <c r="B17" s="30" t="s">
        <v>69</v>
      </c>
      <c r="C17" s="29">
        <v>21</v>
      </c>
    </row>
    <row r="18" spans="2:3" x14ac:dyDescent="0.25">
      <c r="B18" s="30" t="s">
        <v>16</v>
      </c>
      <c r="C18" s="29">
        <v>20.5</v>
      </c>
    </row>
    <row r="19" spans="2:3" x14ac:dyDescent="0.25">
      <c r="B19" s="30" t="s">
        <v>67</v>
      </c>
      <c r="C19" s="29">
        <v>20</v>
      </c>
    </row>
    <row r="20" spans="2:3" x14ac:dyDescent="0.25">
      <c r="B20" s="30" t="s">
        <v>164</v>
      </c>
      <c r="C20" s="29">
        <v>19.5</v>
      </c>
    </row>
    <row r="21" spans="2:3" x14ac:dyDescent="0.25">
      <c r="B21" s="30" t="s">
        <v>194</v>
      </c>
      <c r="C21" s="61">
        <v>16</v>
      </c>
    </row>
    <row r="22" spans="2:3" x14ac:dyDescent="0.25">
      <c r="B22" s="30" t="s">
        <v>24</v>
      </c>
      <c r="C22" s="29">
        <v>13.87</v>
      </c>
    </row>
    <row r="23" spans="2:3" x14ac:dyDescent="0.25">
      <c r="B23" s="30" t="s">
        <v>23</v>
      </c>
      <c r="C23" s="29">
        <v>12.5</v>
      </c>
    </row>
    <row r="24" spans="2:3" x14ac:dyDescent="0.25">
      <c r="B24" s="30" t="s">
        <v>68</v>
      </c>
      <c r="C24" s="61">
        <v>10.5</v>
      </c>
    </row>
    <row r="25" spans="2:3" x14ac:dyDescent="0.25">
      <c r="B25" s="30" t="s">
        <v>19</v>
      </c>
      <c r="C25" s="29">
        <v>8.5</v>
      </c>
    </row>
    <row r="26" spans="2:3" x14ac:dyDescent="0.25">
      <c r="B26" s="30" t="s">
        <v>167</v>
      </c>
      <c r="C26" s="29">
        <v>8</v>
      </c>
    </row>
    <row r="27" spans="2:3" x14ac:dyDescent="0.25">
      <c r="B27" s="30" t="s">
        <v>165</v>
      </c>
      <c r="C27" s="29">
        <v>6.5</v>
      </c>
    </row>
    <row r="28" spans="2:3" x14ac:dyDescent="0.25">
      <c r="B28" s="30" t="s">
        <v>57</v>
      </c>
      <c r="C28" s="29">
        <v>6.3</v>
      </c>
    </row>
    <row r="29" spans="2:3" x14ac:dyDescent="0.25">
      <c r="B29" s="30" t="s">
        <v>195</v>
      </c>
      <c r="C29" s="61">
        <v>3.2</v>
      </c>
    </row>
    <row r="30" spans="2:3" x14ac:dyDescent="0.25">
      <c r="B30" s="30" t="s">
        <v>196</v>
      </c>
      <c r="C30" s="29">
        <v>1.2210000000000001</v>
      </c>
    </row>
    <row r="31" spans="2:3" x14ac:dyDescent="0.25">
      <c r="B31" s="30" t="s">
        <v>166</v>
      </c>
      <c r="C31" s="39">
        <v>1</v>
      </c>
    </row>
    <row r="32" spans="2:3" x14ac:dyDescent="0.25">
      <c r="B32" s="30" t="s">
        <v>56</v>
      </c>
      <c r="C32" s="29">
        <v>0.3</v>
      </c>
    </row>
    <row r="33" spans="2:3" x14ac:dyDescent="0.25">
      <c r="B33" s="33" t="s">
        <v>83</v>
      </c>
      <c r="C33" s="34">
        <f>SUM(C5:C32)</f>
        <v>1443.2909999999997</v>
      </c>
    </row>
    <row r="34" spans="2:3" x14ac:dyDescent="0.25">
      <c r="C34" s="2"/>
    </row>
    <row r="35" spans="2:3" x14ac:dyDescent="0.25">
      <c r="C35" s="2"/>
    </row>
    <row r="36" spans="2:3" x14ac:dyDescent="0.25">
      <c r="C36" s="2"/>
    </row>
    <row r="37" spans="2:3" x14ac:dyDescent="0.25">
      <c r="C37" s="2"/>
    </row>
    <row r="38" spans="2:3" x14ac:dyDescent="0.25">
      <c r="C38" s="2"/>
    </row>
    <row r="39" spans="2:3" x14ac:dyDescent="0.25">
      <c r="C39" s="2"/>
    </row>
    <row r="40" spans="2:3" x14ac:dyDescent="0.25">
      <c r="C40" s="2"/>
    </row>
    <row r="41" spans="2:3" x14ac:dyDescent="0.25">
      <c r="C41" s="2"/>
    </row>
    <row r="42" spans="2:3" x14ac:dyDescent="0.25">
      <c r="C42" s="2"/>
    </row>
    <row r="43" spans="2:3" x14ac:dyDescent="0.25">
      <c r="C43" s="2"/>
    </row>
    <row r="44" spans="2:3" x14ac:dyDescent="0.25">
      <c r="C44" s="2"/>
    </row>
    <row r="45" spans="2:3" x14ac:dyDescent="0.25">
      <c r="C45" s="2"/>
    </row>
    <row r="46" spans="2:3" x14ac:dyDescent="0.25">
      <c r="C46" s="2"/>
    </row>
    <row r="47" spans="2:3" x14ac:dyDescent="0.25">
      <c r="C47" s="2"/>
    </row>
    <row r="48" spans="2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</sheetData>
  <sortState ref="B5:C32">
    <sortCondition descending="1" ref="C5:C32"/>
  </sortState>
  <hyperlinks>
    <hyperlink ref="G1" location="Indice!A1" display="Volver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F100"/>
  <sheetViews>
    <sheetView workbookViewId="0">
      <selection activeCell="K14" sqref="K14"/>
    </sheetView>
  </sheetViews>
  <sheetFormatPr baseColWidth="10" defaultRowHeight="15" x14ac:dyDescent="0.25"/>
  <cols>
    <col min="1" max="1" width="3.28515625" customWidth="1"/>
    <col min="2" max="2" width="18.7109375" bestFit="1" customWidth="1"/>
    <col min="3" max="3" width="14.5703125" bestFit="1" customWidth="1"/>
  </cols>
  <sheetData>
    <row r="1" spans="2:6" x14ac:dyDescent="0.25">
      <c r="B1" s="5" t="s">
        <v>204</v>
      </c>
      <c r="F1" s="12" t="s">
        <v>141</v>
      </c>
    </row>
    <row r="3" spans="2:6" x14ac:dyDescent="0.25">
      <c r="B3" s="58" t="s">
        <v>98</v>
      </c>
      <c r="C3" s="58" t="s">
        <v>99</v>
      </c>
    </row>
    <row r="4" spans="2:6" x14ac:dyDescent="0.25">
      <c r="B4" s="30" t="s">
        <v>14</v>
      </c>
      <c r="C4" s="31">
        <v>342</v>
      </c>
    </row>
    <row r="5" spans="2:6" x14ac:dyDescent="0.25">
      <c r="B5" s="30" t="s">
        <v>65</v>
      </c>
      <c r="C5" s="31">
        <v>54.5</v>
      </c>
    </row>
    <row r="6" spans="2:6" x14ac:dyDescent="0.25">
      <c r="B6" s="30" t="s">
        <v>70</v>
      </c>
      <c r="C6" s="31">
        <v>54.4</v>
      </c>
    </row>
    <row r="7" spans="2:6" x14ac:dyDescent="0.25">
      <c r="B7" s="33" t="s">
        <v>83</v>
      </c>
      <c r="C7" s="40">
        <f>+SUM(C4:C6)</f>
        <v>450.9</v>
      </c>
    </row>
    <row r="10" spans="2:6" x14ac:dyDescent="0.25">
      <c r="C10" s="2"/>
    </row>
    <row r="11" spans="2:6" x14ac:dyDescent="0.25">
      <c r="C11" s="2"/>
    </row>
    <row r="12" spans="2:6" x14ac:dyDescent="0.25">
      <c r="C12" s="2"/>
    </row>
    <row r="13" spans="2:6" x14ac:dyDescent="0.25">
      <c r="C13" s="2"/>
    </row>
    <row r="14" spans="2:6" x14ac:dyDescent="0.25">
      <c r="C14" s="2"/>
    </row>
    <row r="15" spans="2:6" x14ac:dyDescent="0.25">
      <c r="C15" s="2"/>
    </row>
    <row r="16" spans="2:6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</sheetData>
  <hyperlinks>
    <hyperlink ref="F1" location="Indice!A1" display="Volver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40"/>
  <sheetViews>
    <sheetView zoomScaleNormal="100" workbookViewId="0">
      <selection activeCell="D42" sqref="D42"/>
    </sheetView>
  </sheetViews>
  <sheetFormatPr baseColWidth="10" defaultRowHeight="15" x14ac:dyDescent="0.25"/>
  <cols>
    <col min="1" max="1" width="2.7109375" customWidth="1"/>
    <col min="2" max="2" width="9.7109375" customWidth="1"/>
    <col min="3" max="4" width="17.28515625" customWidth="1"/>
    <col min="7" max="7" width="12.5703125" bestFit="1" customWidth="1"/>
  </cols>
  <sheetData>
    <row r="1" spans="2:8" x14ac:dyDescent="0.25">
      <c r="B1" s="4" t="s">
        <v>87</v>
      </c>
      <c r="H1" s="12" t="s">
        <v>141</v>
      </c>
    </row>
    <row r="2" spans="2:8" x14ac:dyDescent="0.25">
      <c r="B2" s="4"/>
      <c r="H2" s="12"/>
    </row>
    <row r="3" spans="2:8" x14ac:dyDescent="0.25">
      <c r="B3" s="24"/>
      <c r="C3" s="71" t="s">
        <v>99</v>
      </c>
      <c r="D3" s="72"/>
    </row>
    <row r="4" spans="2:8" x14ac:dyDescent="0.25">
      <c r="B4" s="26" t="s">
        <v>84</v>
      </c>
      <c r="C4" s="26" t="s">
        <v>177</v>
      </c>
      <c r="D4" s="26" t="s">
        <v>178</v>
      </c>
    </row>
    <row r="5" spans="2:8" x14ac:dyDescent="0.25">
      <c r="B5" s="27">
        <v>1959</v>
      </c>
      <c r="C5" s="28">
        <v>9053</v>
      </c>
      <c r="D5" s="28"/>
    </row>
    <row r="6" spans="2:8" x14ac:dyDescent="0.25">
      <c r="B6" s="27">
        <v>1962</v>
      </c>
      <c r="C6" s="28">
        <v>25417</v>
      </c>
      <c r="D6" s="28"/>
    </row>
    <row r="7" spans="2:8" x14ac:dyDescent="0.25">
      <c r="B7" s="27">
        <v>1965</v>
      </c>
      <c r="C7" s="28">
        <v>35485</v>
      </c>
      <c r="D7" s="28"/>
    </row>
    <row r="8" spans="2:8" x14ac:dyDescent="0.25">
      <c r="B8" s="27">
        <v>1968</v>
      </c>
      <c r="C8" s="28">
        <v>35216</v>
      </c>
      <c r="D8" s="28"/>
    </row>
    <row r="9" spans="2:8" x14ac:dyDescent="0.25">
      <c r="B9" s="27">
        <v>1971</v>
      </c>
      <c r="C9" s="28">
        <v>30869</v>
      </c>
      <c r="D9" s="28"/>
    </row>
    <row r="10" spans="2:8" x14ac:dyDescent="0.25">
      <c r="B10" s="27">
        <v>1974</v>
      </c>
      <c r="C10" s="28">
        <v>51638</v>
      </c>
      <c r="D10" s="28"/>
    </row>
    <row r="11" spans="2:8" x14ac:dyDescent="0.25">
      <c r="B11" s="27">
        <v>1977</v>
      </c>
      <c r="C11" s="28">
        <v>36049</v>
      </c>
      <c r="D11" s="28"/>
    </row>
    <row r="12" spans="2:8" x14ac:dyDescent="0.25">
      <c r="B12" s="27">
        <v>1980</v>
      </c>
      <c r="C12" s="28">
        <v>10916</v>
      </c>
      <c r="D12" s="28"/>
    </row>
    <row r="13" spans="2:8" x14ac:dyDescent="0.25">
      <c r="B13" s="27">
        <v>1983</v>
      </c>
      <c r="C13" s="28">
        <v>5799</v>
      </c>
      <c r="D13" s="28">
        <v>67</v>
      </c>
      <c r="E13" s="1"/>
    </row>
    <row r="14" spans="2:8" x14ac:dyDescent="0.25">
      <c r="B14" s="27">
        <v>1986</v>
      </c>
      <c r="C14" s="28">
        <v>9313</v>
      </c>
      <c r="D14" s="28">
        <v>134</v>
      </c>
      <c r="E14" s="1"/>
    </row>
    <row r="15" spans="2:8" x14ac:dyDescent="0.25">
      <c r="B15" s="27">
        <v>1989</v>
      </c>
      <c r="C15" s="28">
        <v>8433</v>
      </c>
      <c r="D15" s="28">
        <v>3957</v>
      </c>
      <c r="E15" s="1"/>
    </row>
    <row r="16" spans="2:8" x14ac:dyDescent="0.25">
      <c r="B16" s="27">
        <v>1992</v>
      </c>
      <c r="C16" s="28">
        <v>8479</v>
      </c>
      <c r="D16" s="28">
        <v>5276</v>
      </c>
      <c r="E16" s="1"/>
    </row>
    <row r="17" spans="2:5" x14ac:dyDescent="0.25">
      <c r="B17" s="27">
        <v>1995</v>
      </c>
      <c r="C17" s="28">
        <v>7087</v>
      </c>
      <c r="D17" s="28">
        <v>6206</v>
      </c>
      <c r="E17" s="1"/>
    </row>
    <row r="18" spans="2:5" x14ac:dyDescent="0.25">
      <c r="B18" s="27">
        <v>1998</v>
      </c>
      <c r="C18" s="28">
        <v>5461</v>
      </c>
      <c r="D18" s="28">
        <v>14621</v>
      </c>
      <c r="E18" s="1"/>
    </row>
    <row r="19" spans="2:5" x14ac:dyDescent="0.25">
      <c r="B19" s="27">
        <v>2001</v>
      </c>
      <c r="C19" s="28">
        <v>5121</v>
      </c>
      <c r="D19" s="28">
        <v>13275</v>
      </c>
      <c r="E19" s="1"/>
    </row>
    <row r="20" spans="2:5" x14ac:dyDescent="0.25">
      <c r="B20" s="27">
        <v>2002</v>
      </c>
      <c r="C20" s="28">
        <v>5046</v>
      </c>
      <c r="D20" s="28">
        <v>11516</v>
      </c>
      <c r="E20" s="1"/>
    </row>
    <row r="21" spans="2:5" x14ac:dyDescent="0.25">
      <c r="B21" s="27">
        <v>2003</v>
      </c>
      <c r="C21" s="28">
        <v>4516</v>
      </c>
      <c r="D21" s="28">
        <v>15494</v>
      </c>
      <c r="E21" s="1"/>
    </row>
    <row r="22" spans="2:5" x14ac:dyDescent="0.25">
      <c r="B22" s="27">
        <v>2004</v>
      </c>
      <c r="C22" s="28">
        <v>4517</v>
      </c>
      <c r="D22" s="28">
        <v>16439</v>
      </c>
      <c r="E22" s="1"/>
    </row>
    <row r="23" spans="2:5" x14ac:dyDescent="0.25">
      <c r="B23" s="27">
        <v>2005</v>
      </c>
      <c r="C23" s="28">
        <v>4588</v>
      </c>
      <c r="D23" s="28">
        <v>16401</v>
      </c>
      <c r="E23" s="1"/>
    </row>
    <row r="24" spans="2:5" x14ac:dyDescent="0.25">
      <c r="B24" s="27">
        <v>2006</v>
      </c>
      <c r="C24" s="28">
        <v>3667</v>
      </c>
      <c r="D24" s="28">
        <v>18195</v>
      </c>
      <c r="E24" s="1"/>
    </row>
    <row r="25" spans="2:5" x14ac:dyDescent="0.25">
      <c r="B25" s="27">
        <v>2007</v>
      </c>
      <c r="C25" s="28">
        <v>3448</v>
      </c>
      <c r="D25" s="28">
        <v>19979</v>
      </c>
      <c r="E25" s="1"/>
    </row>
    <row r="26" spans="2:5" x14ac:dyDescent="0.25">
      <c r="B26" s="27">
        <v>2008</v>
      </c>
      <c r="C26" s="28">
        <v>4008</v>
      </c>
      <c r="D26" s="28">
        <v>28313</v>
      </c>
      <c r="E26" s="1"/>
    </row>
    <row r="27" spans="2:5" x14ac:dyDescent="0.25">
      <c r="B27" s="27">
        <v>2009</v>
      </c>
      <c r="C27" s="28">
        <v>4496</v>
      </c>
      <c r="D27" s="28">
        <v>31421</v>
      </c>
      <c r="E27" s="1"/>
    </row>
    <row r="28" spans="2:5" x14ac:dyDescent="0.25">
      <c r="B28" s="27">
        <v>2010</v>
      </c>
      <c r="C28" s="28">
        <v>3891</v>
      </c>
      <c r="D28" s="28">
        <v>21512</v>
      </c>
      <c r="E28" s="1"/>
    </row>
    <row r="29" spans="2:5" x14ac:dyDescent="0.25">
      <c r="B29" s="27">
        <v>2011</v>
      </c>
      <c r="C29" s="28">
        <v>3473</v>
      </c>
      <c r="D29" s="28">
        <v>18388</v>
      </c>
      <c r="E29" s="1"/>
    </row>
    <row r="30" spans="2:5" x14ac:dyDescent="0.25">
      <c r="B30" s="27">
        <v>2012</v>
      </c>
      <c r="C30" s="28">
        <v>3472</v>
      </c>
      <c r="D30" s="28">
        <v>30691</v>
      </c>
      <c r="E30" s="1"/>
    </row>
    <row r="31" spans="2:5" x14ac:dyDescent="0.25">
      <c r="B31" s="27">
        <v>2013</v>
      </c>
      <c r="C31" s="28">
        <v>3582</v>
      </c>
      <c r="D31" s="28">
        <v>40125</v>
      </c>
      <c r="E31" s="1"/>
    </row>
    <row r="32" spans="2:5" x14ac:dyDescent="0.25">
      <c r="B32" s="27">
        <v>2014</v>
      </c>
      <c r="C32" s="28">
        <v>4320</v>
      </c>
      <c r="D32" s="28">
        <v>32693</v>
      </c>
      <c r="E32" s="1"/>
    </row>
    <row r="33" spans="2:11" x14ac:dyDescent="0.25">
      <c r="B33" s="27">
        <v>2015</v>
      </c>
      <c r="C33" s="28">
        <v>4460</v>
      </c>
      <c r="D33" s="28">
        <v>10219</v>
      </c>
      <c r="E33" s="1"/>
    </row>
    <row r="34" spans="2:11" x14ac:dyDescent="0.25">
      <c r="B34" s="27">
        <v>2016</v>
      </c>
      <c r="C34" s="28">
        <v>3817</v>
      </c>
      <c r="D34" s="28">
        <v>11097.226000000001</v>
      </c>
      <c r="E34" s="1"/>
    </row>
    <row r="35" spans="2:11" x14ac:dyDescent="0.25">
      <c r="B35" s="27">
        <v>2017</v>
      </c>
      <c r="C35" s="28">
        <v>3486.91</v>
      </c>
      <c r="D35" s="28">
        <v>11789.51300000001</v>
      </c>
      <c r="E35" s="1"/>
    </row>
    <row r="36" spans="2:11" x14ac:dyDescent="0.25">
      <c r="B36" s="27">
        <v>2018</v>
      </c>
      <c r="C36" s="28">
        <v>3205.42</v>
      </c>
      <c r="D36" s="28">
        <v>15876.717999999993</v>
      </c>
      <c r="E36" s="1"/>
      <c r="G36" s="1"/>
    </row>
    <row r="37" spans="2:11" x14ac:dyDescent="0.25">
      <c r="B37" s="27">
        <v>2019</v>
      </c>
      <c r="C37" s="28">
        <v>3428</v>
      </c>
      <c r="D37" s="28">
        <v>13176.8</v>
      </c>
      <c r="E37" s="1"/>
      <c r="F37" s="1"/>
      <c r="G37" s="1"/>
      <c r="H37" s="1"/>
    </row>
    <row r="38" spans="2:11" x14ac:dyDescent="0.25">
      <c r="B38" s="27">
        <v>2020</v>
      </c>
      <c r="C38" s="28">
        <v>3754.9410000000071</v>
      </c>
      <c r="D38" s="28">
        <v>20166.190999999959</v>
      </c>
      <c r="E38" s="1"/>
      <c r="F38" s="14"/>
      <c r="G38" s="14"/>
      <c r="H38" s="14"/>
    </row>
    <row r="39" spans="2:11" x14ac:dyDescent="0.25">
      <c r="B39" s="27">
        <v>2021</v>
      </c>
      <c r="C39" s="28">
        <v>4158</v>
      </c>
      <c r="D39" s="28">
        <v>14807</v>
      </c>
      <c r="E39" s="1"/>
      <c r="G39" s="15"/>
      <c r="H39" s="15"/>
    </row>
    <row r="40" spans="2:11" x14ac:dyDescent="0.25">
      <c r="B40" s="27">
        <v>2022</v>
      </c>
      <c r="C40" s="29">
        <v>4315</v>
      </c>
      <c r="D40" s="29">
        <v>14133</v>
      </c>
      <c r="E40" s="1"/>
      <c r="I40" s="22"/>
      <c r="K40" s="1"/>
    </row>
  </sheetData>
  <mergeCells count="1">
    <mergeCell ref="C3:D3"/>
  </mergeCells>
  <hyperlinks>
    <hyperlink ref="H1" location="Indice!A1" display="Volve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20"/>
  <sheetViews>
    <sheetView zoomScaleNormal="100" workbookViewId="0">
      <selection activeCell="D21" sqref="D21"/>
    </sheetView>
  </sheetViews>
  <sheetFormatPr baseColWidth="10" defaultRowHeight="15" x14ac:dyDescent="0.25"/>
  <cols>
    <col min="1" max="1" width="2.7109375" customWidth="1"/>
    <col min="2" max="2" width="16.5703125" bestFit="1" customWidth="1"/>
    <col min="3" max="3" width="27.5703125" customWidth="1"/>
    <col min="4" max="4" width="29.5703125" customWidth="1"/>
    <col min="5" max="5" width="23.5703125" customWidth="1"/>
  </cols>
  <sheetData>
    <row r="1" spans="2:6" x14ac:dyDescent="0.25">
      <c r="B1" s="5" t="s">
        <v>180</v>
      </c>
      <c r="D1" s="5"/>
      <c r="F1" s="12" t="s">
        <v>141</v>
      </c>
    </row>
    <row r="3" spans="2:6" x14ac:dyDescent="0.25">
      <c r="B3" s="21" t="s">
        <v>85</v>
      </c>
      <c r="C3" s="21" t="s">
        <v>133</v>
      </c>
      <c r="D3" s="21" t="s">
        <v>134</v>
      </c>
      <c r="E3" s="21" t="s">
        <v>135</v>
      </c>
    </row>
    <row r="4" spans="2:6" x14ac:dyDescent="0.25">
      <c r="B4" s="37" t="s">
        <v>88</v>
      </c>
      <c r="C4" s="108">
        <v>0</v>
      </c>
      <c r="D4" s="109">
        <v>0.2</v>
      </c>
      <c r="E4" s="108">
        <f>+C4+D4</f>
        <v>0.2</v>
      </c>
    </row>
    <row r="5" spans="2:6" x14ac:dyDescent="0.25">
      <c r="B5" s="37" t="s">
        <v>89</v>
      </c>
      <c r="C5" s="108">
        <v>0</v>
      </c>
      <c r="D5" s="109">
        <v>42</v>
      </c>
      <c r="E5" s="108">
        <f t="shared" ref="E5:E15" si="0">+C5+D5</f>
        <v>42</v>
      </c>
    </row>
    <row r="6" spans="2:6" x14ac:dyDescent="0.25">
      <c r="B6" s="37" t="s">
        <v>90</v>
      </c>
      <c r="C6" s="108">
        <v>0</v>
      </c>
      <c r="D6" s="109">
        <v>982</v>
      </c>
      <c r="E6" s="108">
        <f t="shared" si="0"/>
        <v>982</v>
      </c>
    </row>
    <row r="7" spans="2:6" x14ac:dyDescent="0.25">
      <c r="B7" s="37" t="s">
        <v>91</v>
      </c>
      <c r="C7" s="110">
        <v>77</v>
      </c>
      <c r="D7" s="109">
        <v>776</v>
      </c>
      <c r="E7" s="108">
        <f t="shared" si="0"/>
        <v>853</v>
      </c>
    </row>
    <row r="8" spans="2:6" x14ac:dyDescent="0.25">
      <c r="B8" s="37" t="s">
        <v>92</v>
      </c>
      <c r="C8" s="110">
        <v>233</v>
      </c>
      <c r="D8" s="110">
        <v>6943</v>
      </c>
      <c r="E8" s="108">
        <f t="shared" si="0"/>
        <v>7176</v>
      </c>
    </row>
    <row r="9" spans="2:6" x14ac:dyDescent="0.25">
      <c r="B9" s="37" t="s">
        <v>93</v>
      </c>
      <c r="C9" s="110">
        <v>185</v>
      </c>
      <c r="D9" s="110">
        <v>2114</v>
      </c>
      <c r="E9" s="108">
        <f t="shared" si="0"/>
        <v>2299</v>
      </c>
    </row>
    <row r="10" spans="2:6" x14ac:dyDescent="0.25">
      <c r="B10" s="37" t="s">
        <v>162</v>
      </c>
      <c r="C10" s="110">
        <v>299</v>
      </c>
      <c r="D10" s="110">
        <v>2000</v>
      </c>
      <c r="E10" s="108">
        <f t="shared" si="0"/>
        <v>2299</v>
      </c>
    </row>
    <row r="11" spans="2:6" x14ac:dyDescent="0.25">
      <c r="B11" s="37" t="s">
        <v>94</v>
      </c>
      <c r="C11" s="110">
        <v>1342</v>
      </c>
      <c r="D11" s="110">
        <v>1276</v>
      </c>
      <c r="E11" s="108">
        <f t="shared" si="0"/>
        <v>2618</v>
      </c>
    </row>
    <row r="12" spans="2:6" x14ac:dyDescent="0.25">
      <c r="B12" s="37" t="s">
        <v>95</v>
      </c>
      <c r="C12" s="110">
        <v>755</v>
      </c>
      <c r="D12" s="108">
        <v>0</v>
      </c>
      <c r="E12" s="108">
        <f t="shared" si="0"/>
        <v>755</v>
      </c>
    </row>
    <row r="13" spans="2:6" x14ac:dyDescent="0.25">
      <c r="B13" s="37" t="s">
        <v>96</v>
      </c>
      <c r="C13" s="110">
        <v>1420</v>
      </c>
      <c r="D13" s="108">
        <v>0</v>
      </c>
      <c r="E13" s="108">
        <f t="shared" si="0"/>
        <v>1420</v>
      </c>
    </row>
    <row r="14" spans="2:6" x14ac:dyDescent="0.25">
      <c r="B14" s="37" t="s">
        <v>97</v>
      </c>
      <c r="C14" s="110">
        <v>4</v>
      </c>
      <c r="D14" s="108">
        <v>0</v>
      </c>
      <c r="E14" s="108">
        <f t="shared" si="0"/>
        <v>4</v>
      </c>
    </row>
    <row r="15" spans="2:6" x14ac:dyDescent="0.25">
      <c r="B15" s="38" t="s">
        <v>83</v>
      </c>
      <c r="C15" s="111">
        <f>+SUM(C4:C14)</f>
        <v>4315</v>
      </c>
      <c r="D15" s="111">
        <f>+SUM(D4:D14)</f>
        <v>14133.2</v>
      </c>
      <c r="E15" s="111">
        <f t="shared" si="0"/>
        <v>18448.2</v>
      </c>
    </row>
    <row r="16" spans="2:6" x14ac:dyDescent="0.25">
      <c r="D16" s="2"/>
    </row>
    <row r="17" spans="3:4" x14ac:dyDescent="0.25">
      <c r="C17" s="1"/>
      <c r="D17" s="2"/>
    </row>
    <row r="18" spans="3:4" x14ac:dyDescent="0.25">
      <c r="C18" s="1"/>
      <c r="D18" s="2"/>
    </row>
    <row r="19" spans="3:4" x14ac:dyDescent="0.25">
      <c r="D19" s="2"/>
    </row>
    <row r="20" spans="3:4" x14ac:dyDescent="0.25">
      <c r="D20" s="2"/>
    </row>
  </sheetData>
  <hyperlinks>
    <hyperlink ref="F1" location="Indice!A1" display="Volve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19"/>
  <sheetViews>
    <sheetView workbookViewId="0">
      <selection activeCell="K10" sqref="K10"/>
    </sheetView>
  </sheetViews>
  <sheetFormatPr baseColWidth="10" defaultRowHeight="15" x14ac:dyDescent="0.25"/>
  <cols>
    <col min="1" max="1" width="2.7109375" customWidth="1"/>
    <col min="2" max="2" width="17.28515625" customWidth="1"/>
    <col min="3" max="3" width="14.85546875" bestFit="1" customWidth="1"/>
  </cols>
  <sheetData>
    <row r="1" spans="2:9" ht="15.75" x14ac:dyDescent="0.25">
      <c r="B1" s="9" t="s">
        <v>187</v>
      </c>
      <c r="I1" s="12" t="s">
        <v>141</v>
      </c>
    </row>
    <row r="3" spans="2:9" x14ac:dyDescent="0.25">
      <c r="B3" s="35" t="s">
        <v>98</v>
      </c>
      <c r="C3" s="35" t="s">
        <v>99</v>
      </c>
    </row>
    <row r="4" spans="2:9" x14ac:dyDescent="0.25">
      <c r="B4" s="30" t="s">
        <v>156</v>
      </c>
      <c r="C4" s="39">
        <v>6457.2199999999939</v>
      </c>
    </row>
    <row r="5" spans="2:9" x14ac:dyDescent="0.25">
      <c r="B5" s="30" t="s">
        <v>157</v>
      </c>
      <c r="C5" s="39">
        <v>3703.427000000002</v>
      </c>
    </row>
    <row r="6" spans="2:9" x14ac:dyDescent="0.25">
      <c r="B6" s="30" t="s">
        <v>158</v>
      </c>
      <c r="C6" s="39">
        <v>3573.9159999999997</v>
      </c>
    </row>
    <row r="7" spans="2:9" x14ac:dyDescent="0.25">
      <c r="B7" s="30" t="s">
        <v>159</v>
      </c>
      <c r="C7" s="39">
        <v>231.3</v>
      </c>
    </row>
    <row r="8" spans="2:9" x14ac:dyDescent="0.25">
      <c r="B8" s="30" t="s">
        <v>160</v>
      </c>
      <c r="C8" s="39">
        <v>115.31200000000005</v>
      </c>
    </row>
    <row r="9" spans="2:9" x14ac:dyDescent="0.25">
      <c r="B9" s="30" t="s">
        <v>186</v>
      </c>
      <c r="C9" s="39">
        <v>29</v>
      </c>
    </row>
    <row r="10" spans="2:9" x14ac:dyDescent="0.25">
      <c r="B10" s="30" t="s">
        <v>161</v>
      </c>
      <c r="C10" s="39">
        <v>15</v>
      </c>
      <c r="D10" s="1"/>
    </row>
    <row r="11" spans="2:9" x14ac:dyDescent="0.25">
      <c r="B11" s="30" t="s">
        <v>185</v>
      </c>
      <c r="C11" s="39">
        <v>4.2300000000000004</v>
      </c>
    </row>
    <row r="12" spans="2:9" x14ac:dyDescent="0.25">
      <c r="B12" s="30" t="s">
        <v>184</v>
      </c>
      <c r="C12" s="39">
        <v>3</v>
      </c>
    </row>
    <row r="13" spans="2:9" x14ac:dyDescent="0.25">
      <c r="B13" s="33" t="s">
        <v>81</v>
      </c>
      <c r="C13" s="40">
        <v>14133</v>
      </c>
    </row>
    <row r="14" spans="2:9" x14ac:dyDescent="0.25">
      <c r="C14" s="62"/>
    </row>
    <row r="16" spans="2:9" x14ac:dyDescent="0.25">
      <c r="C16" s="1"/>
    </row>
    <row r="17" spans="3:3" x14ac:dyDescent="0.25">
      <c r="C17" s="1"/>
    </row>
    <row r="19" spans="3:3" x14ac:dyDescent="0.25">
      <c r="C19" s="1"/>
    </row>
  </sheetData>
  <sortState ref="B4:C14">
    <sortCondition descending="1" ref="C4"/>
  </sortState>
  <hyperlinks>
    <hyperlink ref="I1" location="Indice!A1" display="Volver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L15"/>
  <sheetViews>
    <sheetView topLeftCell="D1" workbookViewId="0">
      <selection activeCell="L14" sqref="L14"/>
    </sheetView>
  </sheetViews>
  <sheetFormatPr baseColWidth="10" defaultRowHeight="15" x14ac:dyDescent="0.25"/>
  <cols>
    <col min="1" max="1" width="3" customWidth="1"/>
    <col min="2" max="2" width="18.7109375" customWidth="1"/>
    <col min="3" max="11" width="20.42578125" customWidth="1"/>
    <col min="12" max="14" width="18.85546875" customWidth="1"/>
    <col min="15" max="34" width="18.85546875" bestFit="1" customWidth="1"/>
  </cols>
  <sheetData>
    <row r="1" spans="2:12" x14ac:dyDescent="0.25">
      <c r="B1" s="5" t="s">
        <v>188</v>
      </c>
      <c r="I1" s="12" t="s">
        <v>141</v>
      </c>
    </row>
    <row r="3" spans="2:12" x14ac:dyDescent="0.25">
      <c r="B3" s="24"/>
      <c r="C3" s="73" t="s">
        <v>176</v>
      </c>
      <c r="D3" s="74"/>
      <c r="E3" s="74"/>
      <c r="F3" s="74"/>
      <c r="G3" s="74"/>
      <c r="H3" s="74"/>
      <c r="I3" s="74"/>
      <c r="J3" s="75"/>
      <c r="K3" s="24"/>
    </row>
    <row r="4" spans="2:12" x14ac:dyDescent="0.25">
      <c r="B4" s="35" t="s">
        <v>0</v>
      </c>
      <c r="C4" s="35" t="s">
        <v>88</v>
      </c>
      <c r="D4" s="35" t="s">
        <v>89</v>
      </c>
      <c r="E4" s="35" t="s">
        <v>90</v>
      </c>
      <c r="F4" s="35" t="s">
        <v>91</v>
      </c>
      <c r="G4" s="35" t="s">
        <v>92</v>
      </c>
      <c r="H4" s="35" t="s">
        <v>93</v>
      </c>
      <c r="I4" s="35" t="s">
        <v>162</v>
      </c>
      <c r="J4" s="35" t="s">
        <v>163</v>
      </c>
      <c r="K4" s="35" t="s">
        <v>82</v>
      </c>
    </row>
    <row r="5" spans="2:12" x14ac:dyDescent="0.25">
      <c r="B5" s="30" t="s">
        <v>8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231.3</v>
      </c>
      <c r="K5" s="88">
        <f>+SUM(C5:J5)</f>
        <v>231.3</v>
      </c>
    </row>
    <row r="6" spans="2:12" x14ac:dyDescent="0.25">
      <c r="B6" s="30" t="s">
        <v>55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15</v>
      </c>
      <c r="K6" s="88">
        <f t="shared" ref="K6:K14" si="0">+SUM(C6:J6)</f>
        <v>15</v>
      </c>
    </row>
    <row r="7" spans="2:12" x14ac:dyDescent="0.25">
      <c r="B7" s="30" t="s">
        <v>35</v>
      </c>
      <c r="C7" s="87">
        <v>0.18</v>
      </c>
      <c r="D7" s="87">
        <v>30.399999999999984</v>
      </c>
      <c r="E7" s="87">
        <v>561.36999999999898</v>
      </c>
      <c r="F7" s="87">
        <v>645.60999999999956</v>
      </c>
      <c r="G7" s="87">
        <v>3635.130000000006</v>
      </c>
      <c r="H7" s="87">
        <v>814.93000000000006</v>
      </c>
      <c r="I7" s="87">
        <v>670.0999999999998</v>
      </c>
      <c r="J7" s="87">
        <v>99.5</v>
      </c>
      <c r="K7" s="88">
        <f t="shared" si="0"/>
        <v>6457.2200000000039</v>
      </c>
      <c r="L7" s="24"/>
    </row>
    <row r="8" spans="2:12" x14ac:dyDescent="0.25">
      <c r="B8" s="30" t="s">
        <v>36</v>
      </c>
      <c r="C8" s="87">
        <v>0</v>
      </c>
      <c r="D8" s="87">
        <v>11.9</v>
      </c>
      <c r="E8" s="87">
        <v>390.09600000000029</v>
      </c>
      <c r="F8" s="87">
        <v>123.99100000000003</v>
      </c>
      <c r="G8" s="87">
        <v>1687.75</v>
      </c>
      <c r="H8" s="87">
        <v>988.81000000000006</v>
      </c>
      <c r="I8" s="87">
        <v>400.58</v>
      </c>
      <c r="J8" s="87">
        <v>100.3</v>
      </c>
      <c r="K8" s="88">
        <f t="shared" si="0"/>
        <v>3703.4270000000001</v>
      </c>
      <c r="L8" s="24"/>
    </row>
    <row r="9" spans="2:12" x14ac:dyDescent="0.25">
      <c r="B9" s="30" t="s">
        <v>182</v>
      </c>
      <c r="C9" s="87"/>
      <c r="D9" s="87"/>
      <c r="E9" s="87">
        <v>0.2</v>
      </c>
      <c r="F9" s="87"/>
      <c r="G9" s="87">
        <v>2.8</v>
      </c>
      <c r="H9" s="87"/>
      <c r="I9" s="87"/>
      <c r="J9" s="87"/>
      <c r="K9" s="88">
        <f t="shared" si="0"/>
        <v>3</v>
      </c>
    </row>
    <row r="10" spans="2:12" x14ac:dyDescent="0.25">
      <c r="B10" s="30" t="s">
        <v>17</v>
      </c>
      <c r="C10" s="87"/>
      <c r="D10" s="87"/>
      <c r="E10" s="87">
        <v>20</v>
      </c>
      <c r="F10" s="87"/>
      <c r="G10" s="87">
        <v>1542.01</v>
      </c>
      <c r="H10" s="87">
        <v>299.916</v>
      </c>
      <c r="I10" s="87">
        <v>911.59</v>
      </c>
      <c r="J10" s="87">
        <v>800.4</v>
      </c>
      <c r="K10" s="88">
        <f t="shared" si="0"/>
        <v>3573.9160000000002</v>
      </c>
    </row>
    <row r="11" spans="2:12" x14ac:dyDescent="0.25">
      <c r="B11" s="30" t="s">
        <v>37</v>
      </c>
      <c r="C11" s="87">
        <v>2.1999999999999999E-2</v>
      </c>
      <c r="D11" s="87"/>
      <c r="E11" s="87">
        <v>9.89</v>
      </c>
      <c r="F11" s="87">
        <v>6.4</v>
      </c>
      <c r="G11" s="87">
        <v>74</v>
      </c>
      <c r="H11" s="87">
        <v>10</v>
      </c>
      <c r="I11" s="87">
        <v>15</v>
      </c>
      <c r="J11" s="87"/>
      <c r="K11" s="88">
        <f t="shared" si="0"/>
        <v>115.312</v>
      </c>
    </row>
    <row r="12" spans="2:12" x14ac:dyDescent="0.25">
      <c r="B12" s="30" t="s">
        <v>33</v>
      </c>
      <c r="C12" s="87"/>
      <c r="D12" s="87"/>
      <c r="E12" s="87"/>
      <c r="F12" s="87"/>
      <c r="G12" s="87">
        <v>0.35</v>
      </c>
      <c r="H12" s="87"/>
      <c r="I12" s="87"/>
      <c r="J12" s="87"/>
      <c r="K12" s="88">
        <f t="shared" si="0"/>
        <v>0.35</v>
      </c>
    </row>
    <row r="13" spans="2:12" x14ac:dyDescent="0.25">
      <c r="B13" s="30" t="s">
        <v>3</v>
      </c>
      <c r="C13" s="87"/>
      <c r="D13" s="87"/>
      <c r="E13" s="87"/>
      <c r="F13" s="87"/>
      <c r="G13" s="87"/>
      <c r="H13" s="87"/>
      <c r="I13" s="87"/>
      <c r="J13" s="87">
        <v>29</v>
      </c>
      <c r="K13" s="88">
        <f t="shared" si="0"/>
        <v>29</v>
      </c>
    </row>
    <row r="14" spans="2:12" x14ac:dyDescent="0.25">
      <c r="B14" s="30" t="s">
        <v>9</v>
      </c>
      <c r="C14" s="87"/>
      <c r="D14" s="87"/>
      <c r="E14" s="87"/>
      <c r="F14" s="87"/>
      <c r="G14" s="87">
        <v>0.94</v>
      </c>
      <c r="H14" s="87">
        <v>0.7</v>
      </c>
      <c r="I14" s="87">
        <v>2.59</v>
      </c>
      <c r="J14" s="87"/>
      <c r="K14" s="88">
        <f t="shared" si="0"/>
        <v>4.2299999999999995</v>
      </c>
    </row>
    <row r="15" spans="2:12" x14ac:dyDescent="0.25">
      <c r="B15" s="33" t="s">
        <v>82</v>
      </c>
      <c r="C15" s="88">
        <f t="shared" ref="C15:J15" si="1">+SUM(C5:C14)</f>
        <v>0.20199999999999999</v>
      </c>
      <c r="D15" s="88">
        <f t="shared" si="1"/>
        <v>42.299999999999983</v>
      </c>
      <c r="E15" s="88">
        <f t="shared" si="1"/>
        <v>981.55599999999924</v>
      </c>
      <c r="F15" s="88">
        <f t="shared" si="1"/>
        <v>776.00099999999952</v>
      </c>
      <c r="G15" s="88">
        <f t="shared" si="1"/>
        <v>6942.9800000000068</v>
      </c>
      <c r="H15" s="88">
        <f t="shared" si="1"/>
        <v>2114.3560000000002</v>
      </c>
      <c r="I15" s="88">
        <f t="shared" si="1"/>
        <v>1999.86</v>
      </c>
      <c r="J15" s="88">
        <f t="shared" si="1"/>
        <v>1275.5</v>
      </c>
      <c r="K15" s="88">
        <f>+SUM(C15:J15)</f>
        <v>14132.755000000006</v>
      </c>
    </row>
  </sheetData>
  <mergeCells count="1">
    <mergeCell ref="C3:J3"/>
  </mergeCells>
  <hyperlinks>
    <hyperlink ref="I1" location="Indice!A1" display="Volver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O40"/>
  <sheetViews>
    <sheetView zoomScale="90" zoomScaleNormal="90" workbookViewId="0">
      <selection activeCell="M44" sqref="M44"/>
    </sheetView>
  </sheetViews>
  <sheetFormatPr baseColWidth="10" defaultRowHeight="15" x14ac:dyDescent="0.25"/>
  <cols>
    <col min="1" max="1" width="3.7109375" customWidth="1"/>
    <col min="2" max="2" width="20.85546875" bestFit="1" customWidth="1"/>
    <col min="16" max="16" width="20.28515625" bestFit="1" customWidth="1"/>
    <col min="17" max="17" width="76.7109375" bestFit="1" customWidth="1"/>
  </cols>
  <sheetData>
    <row r="1" spans="2:15" x14ac:dyDescent="0.25">
      <c r="B1" s="5" t="s">
        <v>144</v>
      </c>
      <c r="I1" s="12" t="s">
        <v>141</v>
      </c>
    </row>
    <row r="3" spans="2:15" x14ac:dyDescent="0.25">
      <c r="B3" s="76" t="s">
        <v>100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</row>
    <row r="4" spans="2:15" x14ac:dyDescent="0.25">
      <c r="B4" s="38" t="s">
        <v>0</v>
      </c>
      <c r="C4" s="38" t="s">
        <v>101</v>
      </c>
      <c r="D4" s="38" t="s">
        <v>102</v>
      </c>
      <c r="E4" s="38" t="s">
        <v>103</v>
      </c>
      <c r="F4" s="38" t="s">
        <v>104</v>
      </c>
      <c r="G4" s="38" t="s">
        <v>105</v>
      </c>
      <c r="H4" s="38" t="s">
        <v>106</v>
      </c>
      <c r="I4" s="38" t="s">
        <v>107</v>
      </c>
      <c r="J4" s="38" t="s">
        <v>108</v>
      </c>
      <c r="K4" s="38" t="s">
        <v>109</v>
      </c>
      <c r="L4" s="38" t="s">
        <v>110</v>
      </c>
      <c r="M4" s="38" t="s">
        <v>2</v>
      </c>
      <c r="N4" s="38" t="s">
        <v>155</v>
      </c>
      <c r="O4" s="38" t="s">
        <v>181</v>
      </c>
    </row>
    <row r="5" spans="2:15" x14ac:dyDescent="0.25">
      <c r="B5" s="30" t="s">
        <v>111</v>
      </c>
      <c r="C5" s="43">
        <v>0</v>
      </c>
      <c r="D5" s="43">
        <v>0</v>
      </c>
      <c r="E5" s="43">
        <v>0</v>
      </c>
      <c r="F5" s="43">
        <v>15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4">
        <v>0</v>
      </c>
    </row>
    <row r="6" spans="2:15" x14ac:dyDescent="0.25">
      <c r="B6" s="30" t="s">
        <v>112</v>
      </c>
      <c r="C6" s="43">
        <v>2.5</v>
      </c>
      <c r="D6" s="43">
        <v>0</v>
      </c>
      <c r="E6" s="43">
        <v>0</v>
      </c>
      <c r="F6" s="43">
        <v>0</v>
      </c>
      <c r="G6" s="43">
        <v>0</v>
      </c>
      <c r="H6" s="43">
        <v>3.8</v>
      </c>
      <c r="I6" s="43">
        <v>0</v>
      </c>
      <c r="J6" s="43">
        <v>0</v>
      </c>
      <c r="K6" s="43">
        <v>0</v>
      </c>
      <c r="L6" s="43">
        <v>1</v>
      </c>
      <c r="M6" s="43">
        <v>0</v>
      </c>
      <c r="N6" s="43">
        <v>0</v>
      </c>
      <c r="O6" s="44">
        <v>0</v>
      </c>
    </row>
    <row r="7" spans="2:15" x14ac:dyDescent="0.25">
      <c r="B7" s="30" t="s">
        <v>13</v>
      </c>
      <c r="C7" s="43">
        <v>0</v>
      </c>
      <c r="D7" s="43">
        <v>0</v>
      </c>
      <c r="E7" s="43">
        <v>20.100000000000001</v>
      </c>
      <c r="F7" s="43">
        <v>0</v>
      </c>
      <c r="G7" s="43">
        <v>1</v>
      </c>
      <c r="H7" s="43">
        <v>0</v>
      </c>
      <c r="I7" s="43">
        <v>0</v>
      </c>
      <c r="J7" s="43">
        <v>2.7</v>
      </c>
      <c r="K7" s="43">
        <v>0</v>
      </c>
      <c r="L7" s="43">
        <v>8.8000000000000007</v>
      </c>
      <c r="M7" s="43">
        <v>0</v>
      </c>
      <c r="N7" s="43">
        <v>0</v>
      </c>
      <c r="O7" s="44">
        <v>0</v>
      </c>
    </row>
    <row r="8" spans="2:15" x14ac:dyDescent="0.25">
      <c r="B8" s="30" t="s">
        <v>8</v>
      </c>
      <c r="C8" s="43">
        <v>0</v>
      </c>
      <c r="D8" s="43">
        <v>10.5</v>
      </c>
      <c r="E8" s="43">
        <v>669.59999999999991</v>
      </c>
      <c r="F8" s="43">
        <v>764.94</v>
      </c>
      <c r="G8" s="43">
        <v>693.84</v>
      </c>
      <c r="H8" s="43">
        <v>0</v>
      </c>
      <c r="I8" s="43">
        <v>498.2</v>
      </c>
      <c r="J8" s="43">
        <v>38</v>
      </c>
      <c r="K8" s="43">
        <v>76</v>
      </c>
      <c r="L8" s="43">
        <v>223</v>
      </c>
      <c r="M8" s="43">
        <v>351</v>
      </c>
      <c r="N8" s="43">
        <v>357.3</v>
      </c>
      <c r="O8" s="44">
        <v>231.3</v>
      </c>
    </row>
    <row r="9" spans="2:15" x14ac:dyDescent="0.25">
      <c r="B9" s="30" t="s">
        <v>20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2</v>
      </c>
      <c r="N9" s="43">
        <v>0</v>
      </c>
      <c r="O9" s="44">
        <v>0</v>
      </c>
    </row>
    <row r="10" spans="2:15" x14ac:dyDescent="0.25">
      <c r="B10" s="30" t="s">
        <v>21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5</v>
      </c>
      <c r="N10" s="43">
        <v>0</v>
      </c>
      <c r="O10" s="44">
        <v>0</v>
      </c>
    </row>
    <row r="11" spans="2:15" x14ac:dyDescent="0.25">
      <c r="B11" s="30" t="s">
        <v>22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</v>
      </c>
      <c r="N11" s="43">
        <v>0</v>
      </c>
      <c r="O11" s="44">
        <v>0</v>
      </c>
    </row>
    <row r="12" spans="2:15" x14ac:dyDescent="0.25">
      <c r="B12" s="30" t="s">
        <v>113</v>
      </c>
      <c r="C12" s="43">
        <v>0</v>
      </c>
      <c r="D12" s="43">
        <v>0</v>
      </c>
      <c r="E12" s="43">
        <v>0</v>
      </c>
      <c r="F12" s="43">
        <v>40.5</v>
      </c>
      <c r="G12" s="43">
        <v>65</v>
      </c>
      <c r="H12" s="43">
        <v>0</v>
      </c>
      <c r="I12" s="43">
        <v>36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x14ac:dyDescent="0.25">
      <c r="B13" s="30" t="s">
        <v>114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12</v>
      </c>
      <c r="K13" s="43">
        <v>0</v>
      </c>
      <c r="L13" s="43">
        <v>0</v>
      </c>
      <c r="M13" s="43">
        <v>0</v>
      </c>
      <c r="N13" s="43">
        <v>0</v>
      </c>
      <c r="O13" s="44">
        <v>0</v>
      </c>
    </row>
    <row r="14" spans="2:15" x14ac:dyDescent="0.25">
      <c r="B14" s="30" t="s">
        <v>115</v>
      </c>
      <c r="C14" s="43">
        <v>0</v>
      </c>
      <c r="D14" s="43">
        <v>1</v>
      </c>
      <c r="E14" s="43">
        <v>0</v>
      </c>
      <c r="F14" s="43">
        <v>0</v>
      </c>
      <c r="G14" s="43">
        <v>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4">
        <v>0</v>
      </c>
    </row>
    <row r="15" spans="2:15" x14ac:dyDescent="0.25">
      <c r="B15" s="30" t="s">
        <v>45</v>
      </c>
      <c r="C15" s="43">
        <v>0</v>
      </c>
      <c r="D15" s="43">
        <v>0</v>
      </c>
      <c r="E15" s="43">
        <v>0</v>
      </c>
      <c r="F15" s="43">
        <v>0</v>
      </c>
      <c r="G15" s="43">
        <v>5.8</v>
      </c>
      <c r="H15" s="43">
        <v>0</v>
      </c>
      <c r="I15" s="43">
        <v>9</v>
      </c>
      <c r="J15" s="43">
        <v>0</v>
      </c>
      <c r="K15" s="43">
        <v>4.5</v>
      </c>
      <c r="L15" s="43">
        <v>10</v>
      </c>
      <c r="M15" s="43">
        <v>0</v>
      </c>
      <c r="N15" s="43">
        <v>0</v>
      </c>
      <c r="O15" s="44">
        <v>0</v>
      </c>
    </row>
    <row r="16" spans="2:15" x14ac:dyDescent="0.25">
      <c r="B16" s="30" t="s">
        <v>116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4.2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4">
        <v>0</v>
      </c>
    </row>
    <row r="17" spans="2:15" x14ac:dyDescent="0.25">
      <c r="B17" s="30" t="s">
        <v>72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1.5</v>
      </c>
      <c r="I17" s="43">
        <v>0</v>
      </c>
      <c r="J17" s="43">
        <v>0</v>
      </c>
      <c r="K17" s="43">
        <v>0</v>
      </c>
      <c r="L17" s="43">
        <v>2.2999999999999998</v>
      </c>
      <c r="M17" s="43">
        <v>1.5</v>
      </c>
      <c r="N17" s="43">
        <v>0</v>
      </c>
      <c r="O17" s="44">
        <v>0</v>
      </c>
    </row>
    <row r="18" spans="2:15" x14ac:dyDescent="0.25">
      <c r="B18" s="30" t="s">
        <v>117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0.3</v>
      </c>
      <c r="M18" s="43">
        <v>0</v>
      </c>
      <c r="N18" s="43">
        <v>0</v>
      </c>
      <c r="O18" s="44">
        <v>0</v>
      </c>
    </row>
    <row r="19" spans="2:15" x14ac:dyDescent="0.25">
      <c r="B19" s="30" t="s">
        <v>71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10.67</v>
      </c>
      <c r="I19" s="43">
        <v>23.1</v>
      </c>
      <c r="J19" s="43">
        <v>26.5</v>
      </c>
      <c r="K19" s="43">
        <v>5.2</v>
      </c>
      <c r="L19" s="43">
        <v>0</v>
      </c>
      <c r="M19" s="43">
        <v>3.6</v>
      </c>
      <c r="N19" s="43">
        <v>13.6</v>
      </c>
      <c r="O19" s="44">
        <v>0</v>
      </c>
    </row>
    <row r="20" spans="2:15" x14ac:dyDescent="0.25">
      <c r="B20" s="30" t="s">
        <v>55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12.33</v>
      </c>
      <c r="K20" s="43">
        <v>13.6</v>
      </c>
      <c r="L20" s="43">
        <v>14</v>
      </c>
      <c r="M20" s="43">
        <v>10.9</v>
      </c>
      <c r="N20" s="43">
        <v>2.5</v>
      </c>
      <c r="O20" s="44">
        <v>15</v>
      </c>
    </row>
    <row r="21" spans="2:15" x14ac:dyDescent="0.25">
      <c r="B21" s="30" t="s">
        <v>35</v>
      </c>
      <c r="C21" s="43">
        <v>16276.450000000003</v>
      </c>
      <c r="D21" s="43">
        <v>12408.259999999986</v>
      </c>
      <c r="E21" s="43">
        <v>21213.339999999989</v>
      </c>
      <c r="F21" s="43">
        <v>29745.199999999997</v>
      </c>
      <c r="G21" s="43">
        <v>24318.950000000041</v>
      </c>
      <c r="H21" s="43">
        <v>5020.8000000000138</v>
      </c>
      <c r="I21" s="43">
        <v>5230.4850000000006</v>
      </c>
      <c r="J21" s="43">
        <v>4376.0300000000097</v>
      </c>
      <c r="K21" s="43">
        <v>5829.809999999994</v>
      </c>
      <c r="L21" s="43">
        <v>4859.458999999998</v>
      </c>
      <c r="M21" s="43">
        <v>12115.749999999985</v>
      </c>
      <c r="N21" s="43">
        <v>8968.7000000000007</v>
      </c>
      <c r="O21" s="44">
        <v>6457.2199999999939</v>
      </c>
    </row>
    <row r="22" spans="2:15" x14ac:dyDescent="0.25">
      <c r="B22" s="45" t="s">
        <v>36</v>
      </c>
      <c r="C22" s="46">
        <v>1530.4099999999955</v>
      </c>
      <c r="D22" s="46">
        <v>1880.8799999999962</v>
      </c>
      <c r="E22" s="46">
        <v>3874.7900000000054</v>
      </c>
      <c r="F22" s="46">
        <v>3795.6500000000037</v>
      </c>
      <c r="G22" s="46">
        <v>3766.4799999999987</v>
      </c>
      <c r="H22" s="46">
        <v>2160.5799999999945</v>
      </c>
      <c r="I22" s="46">
        <v>1520.9609999999982</v>
      </c>
      <c r="J22" s="46">
        <v>4236.7549999999947</v>
      </c>
      <c r="K22" s="46">
        <v>5378.2179999999971</v>
      </c>
      <c r="L22" s="46">
        <v>3645.9939999999888</v>
      </c>
      <c r="M22" s="46">
        <v>4308.0760000000037</v>
      </c>
      <c r="N22" s="46">
        <v>2934.2</v>
      </c>
      <c r="O22" s="44">
        <v>3703.427000000002</v>
      </c>
    </row>
    <row r="23" spans="2:15" x14ac:dyDescent="0.25">
      <c r="B23" s="30" t="s">
        <v>182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44">
        <v>3</v>
      </c>
    </row>
    <row r="24" spans="2:15" x14ac:dyDescent="0.25">
      <c r="B24" s="30" t="s">
        <v>118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201.5</v>
      </c>
      <c r="M24" s="43">
        <v>0</v>
      </c>
      <c r="N24" s="43">
        <v>0</v>
      </c>
      <c r="O24" s="44"/>
    </row>
    <row r="25" spans="2:15" x14ac:dyDescent="0.25">
      <c r="B25" s="30" t="s">
        <v>119</v>
      </c>
      <c r="C25" s="43">
        <v>0</v>
      </c>
      <c r="D25" s="43">
        <v>0</v>
      </c>
      <c r="E25" s="43">
        <v>14</v>
      </c>
      <c r="F25" s="43">
        <v>0</v>
      </c>
      <c r="G25" s="43">
        <v>0</v>
      </c>
      <c r="H25" s="43">
        <v>0</v>
      </c>
      <c r="I25" s="43">
        <v>0</v>
      </c>
      <c r="J25" s="43">
        <v>12.1</v>
      </c>
      <c r="K25" s="43">
        <v>86.5</v>
      </c>
      <c r="L25" s="43">
        <v>0</v>
      </c>
      <c r="M25" s="43">
        <v>0</v>
      </c>
      <c r="N25" s="43">
        <v>0</v>
      </c>
      <c r="O25" s="44">
        <v>0</v>
      </c>
    </row>
    <row r="26" spans="2:15" x14ac:dyDescent="0.25">
      <c r="B26" s="30" t="s">
        <v>78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13.5</v>
      </c>
      <c r="M26" s="43">
        <v>0</v>
      </c>
      <c r="N26" s="43">
        <v>56.5</v>
      </c>
      <c r="O26" s="44">
        <v>0</v>
      </c>
    </row>
    <row r="27" spans="2:15" x14ac:dyDescent="0.25">
      <c r="B27" s="30" t="s">
        <v>120</v>
      </c>
      <c r="C27" s="43">
        <v>0</v>
      </c>
      <c r="D27" s="43">
        <v>0</v>
      </c>
      <c r="E27" s="43">
        <v>10</v>
      </c>
      <c r="F27" s="43">
        <v>16</v>
      </c>
      <c r="G27" s="43">
        <v>8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4">
        <v>0</v>
      </c>
    </row>
    <row r="28" spans="2:15" x14ac:dyDescent="0.25">
      <c r="B28" s="30" t="s">
        <v>121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6</v>
      </c>
      <c r="K28" s="43">
        <v>0</v>
      </c>
      <c r="L28" s="43">
        <v>0</v>
      </c>
      <c r="M28" s="43">
        <v>0</v>
      </c>
      <c r="N28" s="43">
        <v>0</v>
      </c>
      <c r="O28" s="44">
        <v>0</v>
      </c>
    </row>
    <row r="29" spans="2:15" x14ac:dyDescent="0.25">
      <c r="B29" s="30" t="s">
        <v>17</v>
      </c>
      <c r="C29" s="43">
        <v>1936.2300000000002</v>
      </c>
      <c r="D29" s="43">
        <v>2787.8099999999995</v>
      </c>
      <c r="E29" s="43">
        <v>4086.7700000000013</v>
      </c>
      <c r="F29" s="43">
        <v>4508.4800000000005</v>
      </c>
      <c r="G29" s="43">
        <v>2982.7800000000007</v>
      </c>
      <c r="H29" s="43">
        <v>1829.01</v>
      </c>
      <c r="I29" s="43">
        <v>3176.73</v>
      </c>
      <c r="J29" s="43">
        <v>2368.3300000000004</v>
      </c>
      <c r="K29" s="43">
        <v>3815.07</v>
      </c>
      <c r="L29" s="43">
        <v>3886.5519999999992</v>
      </c>
      <c r="M29" s="43">
        <v>3108.7</v>
      </c>
      <c r="N29" s="43">
        <v>2325.5</v>
      </c>
      <c r="O29" s="44">
        <v>3573.9159999999997</v>
      </c>
    </row>
    <row r="30" spans="2:15" x14ac:dyDescent="0.25">
      <c r="B30" s="30" t="s">
        <v>122</v>
      </c>
      <c r="C30" s="43">
        <v>44.5</v>
      </c>
      <c r="D30" s="43">
        <v>42</v>
      </c>
      <c r="E30" s="43">
        <v>30.150000000000002</v>
      </c>
      <c r="F30" s="43">
        <v>68.599999999999994</v>
      </c>
      <c r="G30" s="43">
        <v>60.199999999999989</v>
      </c>
      <c r="H30" s="43">
        <v>43</v>
      </c>
      <c r="I30" s="43">
        <v>40.840000000000003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4">
        <v>0</v>
      </c>
    </row>
    <row r="31" spans="2:15" x14ac:dyDescent="0.25">
      <c r="B31" s="30" t="s">
        <v>47</v>
      </c>
      <c r="C31" s="43">
        <v>0</v>
      </c>
      <c r="D31" s="43">
        <v>0.5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14.8</v>
      </c>
      <c r="L31" s="43">
        <v>0</v>
      </c>
      <c r="M31" s="43">
        <v>5.7650000000000006</v>
      </c>
      <c r="N31" s="43">
        <v>0</v>
      </c>
      <c r="O31" s="44">
        <v>0</v>
      </c>
    </row>
    <row r="32" spans="2:15" x14ac:dyDescent="0.25">
      <c r="B32" s="30" t="s">
        <v>37</v>
      </c>
      <c r="C32" s="43">
        <v>736.07</v>
      </c>
      <c r="D32" s="43">
        <v>557.20000000000005</v>
      </c>
      <c r="E32" s="43">
        <v>268.87</v>
      </c>
      <c r="F32" s="43">
        <v>339.95</v>
      </c>
      <c r="G32" s="43">
        <v>175.31</v>
      </c>
      <c r="H32" s="43">
        <v>210.85000000000005</v>
      </c>
      <c r="I32" s="43">
        <v>102.47000000000006</v>
      </c>
      <c r="J32" s="43">
        <v>126.658</v>
      </c>
      <c r="K32" s="43">
        <v>247.01999999999998</v>
      </c>
      <c r="L32" s="43">
        <v>91.92</v>
      </c>
      <c r="M32" s="43">
        <v>91.199999999999989</v>
      </c>
      <c r="N32" s="43">
        <v>90</v>
      </c>
      <c r="O32" s="44">
        <v>115.31200000000005</v>
      </c>
    </row>
    <row r="33" spans="2:15" x14ac:dyDescent="0.25">
      <c r="B33" s="30" t="s">
        <v>33</v>
      </c>
      <c r="C33" s="43">
        <v>0.7</v>
      </c>
      <c r="D33" s="43">
        <v>0.8</v>
      </c>
      <c r="E33" s="43">
        <v>1.1499999999999999</v>
      </c>
      <c r="F33" s="43">
        <v>0.65</v>
      </c>
      <c r="G33" s="43">
        <v>1.3</v>
      </c>
      <c r="H33" s="43">
        <v>0.4</v>
      </c>
      <c r="I33" s="43">
        <v>0.4</v>
      </c>
      <c r="J33" s="43">
        <v>0.51</v>
      </c>
      <c r="K33" s="43">
        <v>0.2</v>
      </c>
      <c r="L33" s="43">
        <v>0.5</v>
      </c>
      <c r="M33" s="43">
        <v>0.5</v>
      </c>
      <c r="N33" s="43">
        <v>0.8</v>
      </c>
      <c r="O33" s="44">
        <v>0.35</v>
      </c>
    </row>
    <row r="34" spans="2:15" x14ac:dyDescent="0.25">
      <c r="B34" s="30" t="s">
        <v>123</v>
      </c>
      <c r="C34" s="43">
        <v>0</v>
      </c>
      <c r="D34" s="43">
        <v>0</v>
      </c>
      <c r="E34" s="43">
        <v>0</v>
      </c>
      <c r="F34" s="43">
        <v>1.25</v>
      </c>
      <c r="G34" s="43">
        <v>4.5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4">
        <v>0</v>
      </c>
    </row>
    <row r="35" spans="2:15" x14ac:dyDescent="0.25">
      <c r="B35" s="30" t="s">
        <v>6</v>
      </c>
      <c r="C35" s="43">
        <v>73.5</v>
      </c>
      <c r="D35" s="43">
        <v>30</v>
      </c>
      <c r="E35" s="43">
        <v>75</v>
      </c>
      <c r="F35" s="43">
        <v>84</v>
      </c>
      <c r="G35" s="43">
        <v>38.5</v>
      </c>
      <c r="H35" s="43">
        <v>224.64</v>
      </c>
      <c r="I35" s="43">
        <v>25</v>
      </c>
      <c r="J35" s="43">
        <v>126.5</v>
      </c>
      <c r="K35" s="43">
        <v>69</v>
      </c>
      <c r="L35" s="43">
        <v>61</v>
      </c>
      <c r="M35" s="43">
        <v>59</v>
      </c>
      <c r="N35" s="43">
        <v>58.5</v>
      </c>
      <c r="O35" s="44">
        <v>0</v>
      </c>
    </row>
    <row r="36" spans="2:15" x14ac:dyDescent="0.25">
      <c r="B36" s="30" t="s">
        <v>3</v>
      </c>
      <c r="C36" s="43">
        <v>334</v>
      </c>
      <c r="D36" s="43">
        <v>196</v>
      </c>
      <c r="E36" s="43">
        <v>13</v>
      </c>
      <c r="F36" s="43">
        <v>69</v>
      </c>
      <c r="G36" s="43">
        <v>22</v>
      </c>
      <c r="H36" s="43">
        <v>275.89999999999998</v>
      </c>
      <c r="I36" s="43">
        <v>145.6</v>
      </c>
      <c r="J36" s="43">
        <v>435.6</v>
      </c>
      <c r="K36" s="43">
        <v>325.60000000000002</v>
      </c>
      <c r="L36" s="43">
        <v>157</v>
      </c>
      <c r="M36" s="43">
        <v>98.2</v>
      </c>
      <c r="N36" s="43">
        <v>0</v>
      </c>
      <c r="O36" s="44">
        <v>29</v>
      </c>
    </row>
    <row r="37" spans="2:15" x14ac:dyDescent="0.25">
      <c r="B37" s="30" t="s">
        <v>26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4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4">
        <v>0</v>
      </c>
    </row>
    <row r="38" spans="2:15" x14ac:dyDescent="0.25">
      <c r="B38" s="30" t="s">
        <v>9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3</v>
      </c>
      <c r="J38" s="43">
        <v>0</v>
      </c>
      <c r="K38" s="43">
        <v>11.2</v>
      </c>
      <c r="L38" s="43">
        <v>0</v>
      </c>
      <c r="M38" s="43">
        <v>0</v>
      </c>
      <c r="N38" s="43">
        <v>0</v>
      </c>
      <c r="O38" s="44">
        <v>4.2300000000000004</v>
      </c>
    </row>
    <row r="39" spans="2:15" x14ac:dyDescent="0.25">
      <c r="B39" s="30" t="s">
        <v>15</v>
      </c>
      <c r="C39" s="43">
        <v>0</v>
      </c>
      <c r="D39" s="43">
        <v>0</v>
      </c>
      <c r="E39" s="43">
        <v>0</v>
      </c>
      <c r="F39" s="43">
        <v>0</v>
      </c>
      <c r="G39" s="43">
        <v>1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0.2</v>
      </c>
      <c r="O39" s="44">
        <v>0</v>
      </c>
    </row>
    <row r="40" spans="2:15" x14ac:dyDescent="0.25">
      <c r="B40" s="33" t="s">
        <v>82</v>
      </c>
      <c r="C40" s="47">
        <f t="shared" ref="C40:N40" si="0">+SUBTOTAL(9,C5:C39)</f>
        <v>20934.359999999997</v>
      </c>
      <c r="D40" s="47">
        <f t="shared" si="0"/>
        <v>17914.949999999983</v>
      </c>
      <c r="E40" s="47">
        <f t="shared" si="0"/>
        <v>30276.769999999997</v>
      </c>
      <c r="F40" s="47">
        <f t="shared" si="0"/>
        <v>39449.22</v>
      </c>
      <c r="G40" s="47">
        <f t="shared" si="0"/>
        <v>32145.660000000044</v>
      </c>
      <c r="H40" s="47">
        <f t="shared" si="0"/>
        <v>9785.3500000000076</v>
      </c>
      <c r="I40" s="47">
        <f t="shared" si="0"/>
        <v>10815.785999999998</v>
      </c>
      <c r="J40" s="47">
        <f t="shared" si="0"/>
        <v>11780.013000000004</v>
      </c>
      <c r="K40" s="47">
        <f t="shared" si="0"/>
        <v>15876.717999999992</v>
      </c>
      <c r="L40" s="47">
        <f t="shared" si="0"/>
        <v>13176.824999999986</v>
      </c>
      <c r="M40" s="47">
        <f t="shared" si="0"/>
        <v>20166.190999999992</v>
      </c>
      <c r="N40" s="47">
        <f t="shared" si="0"/>
        <v>14807.8</v>
      </c>
      <c r="O40" s="55">
        <f>SUM(O5:O39)</f>
        <v>14132.754999999996</v>
      </c>
    </row>
  </sheetData>
  <mergeCells count="1">
    <mergeCell ref="B3:O3"/>
  </mergeCells>
  <hyperlinks>
    <hyperlink ref="I1" location="Indice!A1" display="Volver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F8"/>
  <sheetViews>
    <sheetView workbookViewId="0">
      <selection activeCell="D13" sqref="D13"/>
    </sheetView>
  </sheetViews>
  <sheetFormatPr baseColWidth="10" defaultRowHeight="15" x14ac:dyDescent="0.25"/>
  <cols>
    <col min="1" max="1" width="3.28515625" customWidth="1"/>
    <col min="2" max="2" width="15.42578125" customWidth="1"/>
    <col min="3" max="3" width="36.5703125" customWidth="1"/>
    <col min="4" max="4" width="30.5703125" customWidth="1"/>
  </cols>
  <sheetData>
    <row r="1" spans="2:6" x14ac:dyDescent="0.25">
      <c r="B1" s="5" t="s">
        <v>189</v>
      </c>
      <c r="F1" s="12" t="s">
        <v>141</v>
      </c>
    </row>
    <row r="3" spans="2:6" x14ac:dyDescent="0.25">
      <c r="B3" s="24"/>
      <c r="C3" s="79" t="s">
        <v>142</v>
      </c>
      <c r="D3" s="80"/>
      <c r="E3" s="81"/>
    </row>
    <row r="4" spans="2:6" x14ac:dyDescent="0.25">
      <c r="B4" s="21" t="s">
        <v>0</v>
      </c>
      <c r="C4" s="21" t="s">
        <v>147</v>
      </c>
      <c r="D4" s="21" t="s">
        <v>148</v>
      </c>
      <c r="E4" s="21" t="s">
        <v>82</v>
      </c>
    </row>
    <row r="5" spans="2:6" x14ac:dyDescent="0.25">
      <c r="B5" s="37" t="s">
        <v>35</v>
      </c>
      <c r="C5" s="48">
        <v>3408.4100000000053</v>
      </c>
      <c r="D5" s="48">
        <v>3048.8100000000059</v>
      </c>
      <c r="E5" s="41">
        <f>SUM(C5:D5)</f>
        <v>6457.2200000000112</v>
      </c>
    </row>
    <row r="6" spans="2:6" x14ac:dyDescent="0.25">
      <c r="B6" s="37" t="s">
        <v>17</v>
      </c>
      <c r="C6" s="48">
        <v>237.35</v>
      </c>
      <c r="D6" s="48">
        <v>3336.5659999999998</v>
      </c>
      <c r="E6" s="41">
        <f t="shared" ref="E6:E7" si="0">SUM(C6:D6)</f>
        <v>3573.9159999999997</v>
      </c>
    </row>
    <row r="7" spans="2:6" x14ac:dyDescent="0.25">
      <c r="B7" s="37" t="s">
        <v>37</v>
      </c>
      <c r="C7" s="48">
        <v>35.32200000000001</v>
      </c>
      <c r="D7" s="48">
        <v>79.990000000000009</v>
      </c>
      <c r="E7" s="41">
        <f t="shared" si="0"/>
        <v>115.31200000000001</v>
      </c>
    </row>
    <row r="8" spans="2:6" x14ac:dyDescent="0.25">
      <c r="B8" s="38" t="s">
        <v>82</v>
      </c>
      <c r="C8" s="42">
        <f>+SUM(C5:C7)</f>
        <v>3681.0820000000053</v>
      </c>
      <c r="D8" s="42">
        <f t="shared" ref="D8:E8" si="1">+SUM(D5:D7)</f>
        <v>6465.3660000000054</v>
      </c>
      <c r="E8" s="42">
        <f t="shared" si="1"/>
        <v>10146.448000000011</v>
      </c>
    </row>
  </sheetData>
  <mergeCells count="1">
    <mergeCell ref="C3:E3"/>
  </mergeCells>
  <hyperlinks>
    <hyperlink ref="F1" location="Indice!A1" display="Volver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G19"/>
  <sheetViews>
    <sheetView workbookViewId="0">
      <selection activeCell="A24" sqref="A24"/>
    </sheetView>
  </sheetViews>
  <sheetFormatPr baseColWidth="10" defaultRowHeight="15" x14ac:dyDescent="0.25"/>
  <cols>
    <col min="1" max="1" width="3.28515625" customWidth="1"/>
    <col min="2" max="2" width="19.28515625" customWidth="1"/>
    <col min="3" max="3" width="12.85546875" customWidth="1"/>
    <col min="4" max="4" width="10.7109375" customWidth="1"/>
    <col min="5" max="5" width="21.5703125" customWidth="1"/>
    <col min="6" max="6" width="18.7109375" bestFit="1" customWidth="1"/>
  </cols>
  <sheetData>
    <row r="1" spans="2:7" ht="15.75" x14ac:dyDescent="0.25">
      <c r="B1" s="9" t="s">
        <v>191</v>
      </c>
      <c r="F1" s="2"/>
      <c r="G1" s="12" t="s">
        <v>141</v>
      </c>
    </row>
    <row r="2" spans="2:7" ht="15.75" x14ac:dyDescent="0.25">
      <c r="B2" s="9"/>
      <c r="F2" s="2"/>
      <c r="G2" s="12"/>
    </row>
    <row r="3" spans="2:7" x14ac:dyDescent="0.25">
      <c r="B3" s="24"/>
      <c r="C3" s="82" t="s">
        <v>142</v>
      </c>
      <c r="D3" s="83"/>
      <c r="E3" s="83"/>
      <c r="F3" s="83"/>
      <c r="G3" s="2"/>
    </row>
    <row r="4" spans="2:7" x14ac:dyDescent="0.25">
      <c r="B4" s="50"/>
      <c r="C4" s="36" t="s">
        <v>4</v>
      </c>
      <c r="D4" s="36" t="s">
        <v>34</v>
      </c>
      <c r="E4" s="36" t="s">
        <v>205</v>
      </c>
      <c r="F4" s="36" t="s">
        <v>81</v>
      </c>
      <c r="G4" s="2"/>
    </row>
    <row r="5" spans="2:7" x14ac:dyDescent="0.25">
      <c r="B5" s="21" t="s">
        <v>101</v>
      </c>
      <c r="C5" s="28">
        <v>10620.270000000019</v>
      </c>
      <c r="D5" s="28">
        <v>9873.7599999999984</v>
      </c>
      <c r="E5" s="28">
        <v>440.33000000000004</v>
      </c>
      <c r="F5" s="49">
        <f t="shared" ref="F5:F15" si="0">+SUM(C5:E5)</f>
        <v>20934.360000000019</v>
      </c>
      <c r="G5" s="2"/>
    </row>
    <row r="6" spans="2:7" x14ac:dyDescent="0.25">
      <c r="B6" s="21" t="s">
        <v>102</v>
      </c>
      <c r="C6" s="28">
        <v>8881.630000000021</v>
      </c>
      <c r="D6" s="28">
        <v>8891.0499999999902</v>
      </c>
      <c r="E6" s="28">
        <v>142.26999999999998</v>
      </c>
      <c r="F6" s="49">
        <f t="shared" si="0"/>
        <v>17914.950000000012</v>
      </c>
      <c r="G6" s="2"/>
    </row>
    <row r="7" spans="2:7" x14ac:dyDescent="0.25">
      <c r="B7" s="21" t="s">
        <v>103</v>
      </c>
      <c r="C7" s="28">
        <v>14292.390000000034</v>
      </c>
      <c r="D7" s="28">
        <v>15699.649999999983</v>
      </c>
      <c r="E7" s="28">
        <v>284.73</v>
      </c>
      <c r="F7" s="49">
        <f t="shared" si="0"/>
        <v>30276.770000000015</v>
      </c>
      <c r="G7" s="2"/>
    </row>
    <row r="8" spans="2:7" x14ac:dyDescent="0.25">
      <c r="B8" s="21" t="s">
        <v>104</v>
      </c>
      <c r="C8" s="28">
        <v>19056.55</v>
      </c>
      <c r="D8" s="28">
        <v>20154.169999999966</v>
      </c>
      <c r="E8" s="28">
        <v>238.5</v>
      </c>
      <c r="F8" s="49">
        <f t="shared" si="0"/>
        <v>39449.219999999965</v>
      </c>
      <c r="G8" s="2"/>
    </row>
    <row r="9" spans="2:7" x14ac:dyDescent="0.25">
      <c r="B9" s="21" t="s">
        <v>105</v>
      </c>
      <c r="C9" s="28">
        <v>22256.85000000002</v>
      </c>
      <c r="D9" s="28">
        <v>9837.1099999999587</v>
      </c>
      <c r="E9" s="28">
        <v>51.7</v>
      </c>
      <c r="F9" s="49">
        <f t="shared" si="0"/>
        <v>32145.659999999978</v>
      </c>
      <c r="G9" s="2"/>
    </row>
    <row r="10" spans="2:7" x14ac:dyDescent="0.25">
      <c r="B10" s="21" t="s">
        <v>106</v>
      </c>
      <c r="C10" s="28">
        <v>6799.4700000000284</v>
      </c>
      <c r="D10" s="28">
        <v>2844.380000000006</v>
      </c>
      <c r="E10" s="28">
        <v>141.5</v>
      </c>
      <c r="F10" s="49">
        <f t="shared" si="0"/>
        <v>9785.3500000000349</v>
      </c>
      <c r="G10" s="2"/>
    </row>
    <row r="11" spans="2:7" x14ac:dyDescent="0.25">
      <c r="B11" s="21" t="s">
        <v>107</v>
      </c>
      <c r="C11" s="28">
        <v>6518.0560000000178</v>
      </c>
      <c r="D11" s="28">
        <v>4206.1500000000024</v>
      </c>
      <c r="E11" s="28">
        <v>91.58</v>
      </c>
      <c r="F11" s="49">
        <f t="shared" si="0"/>
        <v>10815.78600000002</v>
      </c>
    </row>
    <row r="12" spans="2:7" x14ac:dyDescent="0.25">
      <c r="B12" s="21" t="s">
        <v>108</v>
      </c>
      <c r="C12" s="28">
        <v>7371.1670000000186</v>
      </c>
      <c r="D12" s="28">
        <v>4387.846000000005</v>
      </c>
      <c r="E12" s="28">
        <v>9</v>
      </c>
      <c r="F12" s="49">
        <f t="shared" si="0"/>
        <v>11768.013000000024</v>
      </c>
    </row>
    <row r="13" spans="2:7" x14ac:dyDescent="0.25">
      <c r="B13" s="21" t="s">
        <v>109</v>
      </c>
      <c r="C13" s="28">
        <v>9137.8480000000163</v>
      </c>
      <c r="D13" s="28">
        <v>6572.5499999999856</v>
      </c>
      <c r="E13" s="28">
        <v>166.32</v>
      </c>
      <c r="F13" s="49">
        <f t="shared" si="0"/>
        <v>15876.718000000001</v>
      </c>
    </row>
    <row r="14" spans="2:7" x14ac:dyDescent="0.25">
      <c r="B14" s="21" t="s">
        <v>110</v>
      </c>
      <c r="C14" s="28">
        <v>7874.477000000009</v>
      </c>
      <c r="D14" s="28">
        <v>4693.3520000000071</v>
      </c>
      <c r="E14" s="28">
        <v>530.78600000000006</v>
      </c>
      <c r="F14" s="49">
        <f t="shared" si="0"/>
        <v>13098.615000000016</v>
      </c>
    </row>
    <row r="15" spans="2:7" x14ac:dyDescent="0.25">
      <c r="B15" s="21" t="s">
        <v>2</v>
      </c>
      <c r="C15" s="29">
        <v>11977.13099999995</v>
      </c>
      <c r="D15" s="29">
        <v>7976.76</v>
      </c>
      <c r="E15" s="29">
        <v>212.29999999999998</v>
      </c>
      <c r="F15" s="49">
        <f t="shared" si="0"/>
        <v>20166.190999999952</v>
      </c>
    </row>
    <row r="16" spans="2:7" x14ac:dyDescent="0.25">
      <c r="B16" s="21" t="s">
        <v>155</v>
      </c>
      <c r="C16" s="29">
        <v>10247</v>
      </c>
      <c r="D16" s="29">
        <v>4312</v>
      </c>
      <c r="E16" s="29">
        <v>248</v>
      </c>
      <c r="F16" s="49">
        <f>+SUM(C16:E16)</f>
        <v>14807</v>
      </c>
    </row>
    <row r="17" spans="2:6" x14ac:dyDescent="0.25">
      <c r="B17" s="65" t="s">
        <v>181</v>
      </c>
      <c r="C17" s="89">
        <v>9364</v>
      </c>
      <c r="D17" s="89">
        <v>4449</v>
      </c>
      <c r="E17" s="32">
        <v>319</v>
      </c>
      <c r="F17" s="49">
        <v>14133</v>
      </c>
    </row>
    <row r="18" spans="2:6" x14ac:dyDescent="0.25">
      <c r="B18" s="11"/>
      <c r="C18" s="22"/>
    </row>
    <row r="19" spans="2:6" x14ac:dyDescent="0.25">
      <c r="C19" s="1"/>
      <c r="D19" s="1"/>
      <c r="E19" s="1"/>
    </row>
  </sheetData>
  <mergeCells count="1">
    <mergeCell ref="C3:F3"/>
  </mergeCells>
  <hyperlinks>
    <hyperlink ref="G1" location="Indice!A1" display="Volver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K16"/>
  <sheetViews>
    <sheetView workbookViewId="0">
      <selection activeCell="C4" sqref="C4"/>
    </sheetView>
  </sheetViews>
  <sheetFormatPr baseColWidth="10" defaultRowHeight="15" x14ac:dyDescent="0.25"/>
  <cols>
    <col min="1" max="1" width="3" customWidth="1"/>
    <col min="2" max="2" width="27.42578125" customWidth="1"/>
    <col min="3" max="3" width="12.85546875" customWidth="1"/>
    <col min="4" max="4" width="11.28515625" customWidth="1"/>
    <col min="5" max="8" width="11.140625" customWidth="1"/>
    <col min="9" max="9" width="11.85546875" bestFit="1" customWidth="1"/>
  </cols>
  <sheetData>
    <row r="1" spans="2:11" ht="15.75" x14ac:dyDescent="0.25">
      <c r="B1" s="9" t="s">
        <v>190</v>
      </c>
      <c r="H1" s="12" t="s">
        <v>141</v>
      </c>
    </row>
    <row r="2" spans="2:11" x14ac:dyDescent="0.25">
      <c r="G2" s="95"/>
      <c r="H2" s="95"/>
      <c r="I2" s="96"/>
      <c r="J2" s="95"/>
      <c r="K2" s="95"/>
    </row>
    <row r="3" spans="2:11" x14ac:dyDescent="0.25">
      <c r="B3" s="25"/>
      <c r="C3" s="84" t="s">
        <v>142</v>
      </c>
      <c r="D3" s="84"/>
      <c r="E3" s="84"/>
      <c r="G3" s="25"/>
      <c r="H3" s="97"/>
      <c r="I3" s="97"/>
      <c r="J3" s="97"/>
      <c r="K3" s="95"/>
    </row>
    <row r="4" spans="2:11" x14ac:dyDescent="0.25">
      <c r="B4" s="21" t="s">
        <v>1</v>
      </c>
      <c r="C4" s="21" t="s">
        <v>35</v>
      </c>
      <c r="D4" s="21" t="s">
        <v>36</v>
      </c>
      <c r="E4" s="21" t="s">
        <v>17</v>
      </c>
      <c r="F4" s="11"/>
      <c r="G4" s="11"/>
      <c r="H4" s="11"/>
      <c r="I4" s="11"/>
      <c r="J4" s="11"/>
      <c r="K4" s="95"/>
    </row>
    <row r="5" spans="2:11" x14ac:dyDescent="0.25">
      <c r="B5" s="37" t="s">
        <v>5</v>
      </c>
      <c r="C5" s="92">
        <v>16.86</v>
      </c>
      <c r="D5" s="92">
        <v>10.308999999999996</v>
      </c>
      <c r="E5" s="92">
        <v>2.6159999999999997</v>
      </c>
      <c r="F5" s="10"/>
      <c r="G5" s="95"/>
      <c r="H5" s="98"/>
      <c r="I5" s="99"/>
      <c r="J5" s="99"/>
      <c r="K5" s="95"/>
    </row>
    <row r="6" spans="2:11" x14ac:dyDescent="0.25">
      <c r="B6" s="37" t="s">
        <v>25</v>
      </c>
      <c r="C6" s="92">
        <v>1515.3900000000031</v>
      </c>
      <c r="D6" s="92">
        <v>302.49800000000016</v>
      </c>
      <c r="E6" s="92">
        <v>15.700000000000001</v>
      </c>
      <c r="F6" s="10"/>
      <c r="G6" s="95"/>
      <c r="H6" s="99"/>
      <c r="I6" s="99"/>
      <c r="J6" s="99"/>
      <c r="K6" s="95"/>
    </row>
    <row r="7" spans="2:11" x14ac:dyDescent="0.25">
      <c r="B7" s="63" t="s">
        <v>7</v>
      </c>
      <c r="C7" s="94">
        <v>4924.97</v>
      </c>
      <c r="D7" s="91">
        <v>3390.6199999999994</v>
      </c>
      <c r="E7" s="91">
        <v>3555.6</v>
      </c>
      <c r="F7" s="10"/>
      <c r="G7" s="95"/>
      <c r="H7" s="99"/>
      <c r="I7" s="99"/>
      <c r="J7" s="99"/>
      <c r="K7" s="95"/>
    </row>
    <row r="8" spans="2:11" s="3" customFormat="1" x14ac:dyDescent="0.25">
      <c r="B8" s="38" t="s">
        <v>83</v>
      </c>
      <c r="C8" s="93">
        <f>+SUM(C5:C7)</f>
        <v>6457.220000000003</v>
      </c>
      <c r="D8" s="93">
        <f>+SUM(D5:D7)</f>
        <v>3703.4269999999997</v>
      </c>
      <c r="E8" s="93">
        <f>+SUM(E5:E7)</f>
        <v>3573.9159999999997</v>
      </c>
      <c r="F8" s="13"/>
      <c r="G8" s="100"/>
      <c r="H8" s="101"/>
      <c r="I8" s="101"/>
      <c r="J8" s="101"/>
      <c r="K8" s="100"/>
    </row>
    <row r="9" spans="2:11" x14ac:dyDescent="0.25">
      <c r="G9" s="95"/>
      <c r="H9" s="95"/>
      <c r="I9" s="95"/>
      <c r="J9" s="95"/>
      <c r="K9" s="95"/>
    </row>
    <row r="11" spans="2:11" x14ac:dyDescent="0.25">
      <c r="B11" s="24"/>
      <c r="C11" s="84" t="s">
        <v>132</v>
      </c>
      <c r="D11" s="84"/>
      <c r="E11" s="84"/>
    </row>
    <row r="12" spans="2:11" x14ac:dyDescent="0.25">
      <c r="B12" s="21" t="s">
        <v>1</v>
      </c>
      <c r="C12" s="21" t="s">
        <v>35</v>
      </c>
      <c r="D12" s="21" t="s">
        <v>36</v>
      </c>
      <c r="E12" s="21" t="s">
        <v>17</v>
      </c>
    </row>
    <row r="13" spans="2:11" x14ac:dyDescent="0.25">
      <c r="B13" s="37" t="s">
        <v>5</v>
      </c>
      <c r="C13" s="48">
        <v>25</v>
      </c>
      <c r="D13" s="48">
        <v>204</v>
      </c>
      <c r="E13" s="48">
        <v>11</v>
      </c>
    </row>
    <row r="14" spans="2:11" x14ac:dyDescent="0.25">
      <c r="B14" s="37" t="s">
        <v>25</v>
      </c>
      <c r="C14" s="48">
        <v>748</v>
      </c>
      <c r="D14" s="48">
        <v>197</v>
      </c>
      <c r="E14" s="48">
        <v>14</v>
      </c>
    </row>
    <row r="15" spans="2:11" x14ac:dyDescent="0.25">
      <c r="B15" s="37" t="s">
        <v>7</v>
      </c>
      <c r="C15" s="48">
        <v>268</v>
      </c>
      <c r="D15" s="48">
        <v>175</v>
      </c>
      <c r="E15" s="48">
        <v>129</v>
      </c>
    </row>
    <row r="16" spans="2:11" x14ac:dyDescent="0.25">
      <c r="B16" s="38" t="s">
        <v>83</v>
      </c>
      <c r="C16" s="64">
        <f>+SUM(C13:C15)</f>
        <v>1041</v>
      </c>
      <c r="D16" s="64">
        <f>+SUM(D13:D15)</f>
        <v>576</v>
      </c>
      <c r="E16" s="64">
        <f>+SUM(E13:E15)</f>
        <v>154</v>
      </c>
    </row>
  </sheetData>
  <mergeCells count="3">
    <mergeCell ref="C3:E3"/>
    <mergeCell ref="C11:E11"/>
    <mergeCell ref="H3:J3"/>
  </mergeCells>
  <hyperlinks>
    <hyperlink ref="H1" location="Indice!A1" display="Volver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DF065D8328F6439792CA6AF62EC3AD" ma:contentTypeVersion="14" ma:contentTypeDescription="Crear nuevo documento." ma:contentTypeScope="" ma:versionID="f6442dde2a39bb09c63f76b09524fd39">
  <xsd:schema xmlns:xsd="http://www.w3.org/2001/XMLSchema" xmlns:xs="http://www.w3.org/2001/XMLSchema" xmlns:p="http://schemas.microsoft.com/office/2006/metadata/properties" xmlns:ns3="7acd61e1-fd24-4468-96c2-39ad31c82379" xmlns:ns4="784525c7-6b49-4661-b56e-386388da6c66" targetNamespace="http://schemas.microsoft.com/office/2006/metadata/properties" ma:root="true" ma:fieldsID="4ba849264aac44e0cf3a051015687095" ns3:_="" ns4:_="">
    <xsd:import namespace="7acd61e1-fd24-4468-96c2-39ad31c82379"/>
    <xsd:import namespace="784525c7-6b49-4661-b56e-386388da6c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d61e1-fd24-4468-96c2-39ad31c82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25c7-6b49-4661-b56e-386388da6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E077E-8F2F-492A-9D0E-E1306750638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84525c7-6b49-4661-b56e-386388da6c66"/>
    <ds:schemaRef ds:uri="7acd61e1-fd24-4468-96c2-39ad31c8237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1A3105-0841-4831-A42C-08341CDFE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4E582-6511-4CFE-9451-69F5940C2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d61e1-fd24-4468-96c2-39ad31c82379"/>
    <ds:schemaRef ds:uri="784525c7-6b49-4661-b56e-386388da6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Evo_superf_nac_y_Exportación</vt:lpstr>
      <vt:lpstr>Superf por región</vt:lpstr>
      <vt:lpstr>supf especies_exp</vt:lpstr>
      <vt:lpstr>esp. certificación por region</vt:lpstr>
      <vt:lpstr>Evo_superficie_Exp_Esp</vt:lpstr>
      <vt:lpstr>Esp OVM Certificadas</vt:lpstr>
      <vt:lpstr>Superf_Sistema_Certi_Exp</vt:lpstr>
      <vt:lpstr>Exportación por Categoría</vt:lpstr>
      <vt:lpstr>Evo_superficie_Nac_Esp</vt:lpstr>
      <vt:lpstr>supf especies Nacional</vt:lpstr>
      <vt:lpstr>superf nacionales por region</vt:lpstr>
      <vt:lpstr>Variedades de Papa</vt:lpstr>
      <vt:lpstr>Variedades de Trigo Harinero</vt:lpstr>
      <vt:lpstr>Variedades de 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wverg</dc:creator>
  <cp:lastModifiedBy>Matías Ignacio Dagach Cejas</cp:lastModifiedBy>
  <dcterms:created xsi:type="dcterms:W3CDTF">2020-04-09T20:28:46Z</dcterms:created>
  <dcterms:modified xsi:type="dcterms:W3CDTF">2022-03-21T13:25:21Z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0x010100CDDF065D8328F6439792CA6AF62EC3AD</vt:lpwstr>
  </property>
</Properties>
</file>